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2225" windowHeight="7575" activeTab="0"/>
  </bookViews>
  <sheets>
    <sheet name="Página1" sheetId="1" r:id="rId1"/>
  </sheets>
  <definedNames/>
  <calcPr calcId="152511"/>
</workbook>
</file>

<file path=xl/sharedStrings.xml><?xml version="1.0" encoding="utf-8"?>
<sst xmlns="http://schemas.openxmlformats.org/spreadsheetml/2006/main" count="454" uniqueCount="334">
  <si>
    <t>Nome</t>
  </si>
  <si>
    <t>Part</t>
  </si>
  <si>
    <t>UF</t>
  </si>
  <si>
    <t>Telefones</t>
  </si>
  <si>
    <t>Correio Eletrônico</t>
  </si>
  <si>
    <t>Fanpage</t>
  </si>
  <si>
    <t>Site pessoal</t>
  </si>
  <si>
    <t>Gladson Cameli</t>
  </si>
  <si>
    <t>PP</t>
  </si>
  <si>
    <t>AC</t>
  </si>
  <si>
    <t>(61) 3303-1357 / 1367</t>
  </si>
  <si>
    <t>https://www.facebook.com/GladsonCameli</t>
  </si>
  <si>
    <t>www.gladsoncameli.com.br</t>
  </si>
  <si>
    <t>Jorge Viana</t>
  </si>
  <si>
    <t>PT</t>
  </si>
  <si>
    <t>(61) 3303-6366 / 6369</t>
  </si>
  <si>
    <t>https://www.facebook.com/senadorjorgeviana</t>
  </si>
  <si>
    <t>www.jorgeviana.com.br</t>
  </si>
  <si>
    <t>Sérgio Petecão</t>
  </si>
  <si>
    <t>PSD</t>
  </si>
  <si>
    <t>(61) 3303-6708 / 6709</t>
  </si>
  <si>
    <t>www.petecao.com.br</t>
  </si>
  <si>
    <t>Benedito de Lira</t>
  </si>
  <si>
    <t>AL</t>
  </si>
  <si>
    <t>(61) 3303-6148 / 6149 / 6151</t>
  </si>
  <si>
    <t>https://www.facebook.com/BeneditodeLira</t>
  </si>
  <si>
    <t>Fernando Collor</t>
  </si>
  <si>
    <t>PTB</t>
  </si>
  <si>
    <t>(61) 3303-5783</t>
  </si>
  <si>
    <t>https://www.facebook.com/colloralagoas</t>
  </si>
  <si>
    <t>Renan Calheiros</t>
  </si>
  <si>
    <t>PMDB</t>
  </si>
  <si>
    <t>(61) 3303-2261</t>
  </si>
  <si>
    <t>www.renancalheiros.com.br</t>
  </si>
  <si>
    <t>Omar Aziz</t>
  </si>
  <si>
    <t>AM</t>
  </si>
  <si>
    <t>(61) 3303-6579</t>
  </si>
  <si>
    <t>https://www.facebook.com/OmarAzizPSD</t>
  </si>
  <si>
    <t>www.adoteiomaraziz.blogspot.com</t>
  </si>
  <si>
    <t>Sandra Braga</t>
  </si>
  <si>
    <t>(61) 3303-6230 / 6227</t>
  </si>
  <si>
    <t>www.senadorasandrabraga.com.br</t>
  </si>
  <si>
    <t>Vanessa Grazziotin</t>
  </si>
  <si>
    <t>PCdoB</t>
  </si>
  <si>
    <t>(61) 3303-6726 / 6733</t>
  </si>
  <si>
    <t>www.senadoravanessa.com.br</t>
  </si>
  <si>
    <t>Davi Alcolumbre</t>
  </si>
  <si>
    <t>DEM</t>
  </si>
  <si>
    <t>AP</t>
  </si>
  <si>
    <t>(61) 3303-6717 / 6720 / 6722</t>
  </si>
  <si>
    <t>https://www.facebook.com/davi.alcolumbre</t>
  </si>
  <si>
    <t>João Capiberibe</t>
  </si>
  <si>
    <t>PSB</t>
  </si>
  <si>
    <t>(61) 3303-9011 / 9013</t>
  </si>
  <si>
    <t>https://www.facebook.com/CapiSenador</t>
  </si>
  <si>
    <t>www.capiberibe.net</t>
  </si>
  <si>
    <t>Randolfe Rodrigues</t>
  </si>
  <si>
    <t>PSOL</t>
  </si>
  <si>
    <t>(61) 3303-6568 / 6567 / 6574</t>
  </si>
  <si>
    <t>https://www.facebook.com/randolferodrigues</t>
  </si>
  <si>
    <t>www.blogdorandolfe.com.br</t>
  </si>
  <si>
    <t>Lídice da Mata</t>
  </si>
  <si>
    <t>BA</t>
  </si>
  <si>
    <t>(61) 3303-6408 / 6410</t>
  </si>
  <si>
    <t>Otto Alencar</t>
  </si>
  <si>
    <t>(61) 3303-1464 / 1467</t>
  </si>
  <si>
    <t>https://www.facebook.com/ottoalencaroficial</t>
  </si>
  <si>
    <t>www.ottoalencar.com.br</t>
  </si>
  <si>
    <t>Walter Pinheiro</t>
  </si>
  <si>
    <t>(61) 3303-6788 / 6790</t>
  </si>
  <si>
    <t>https://www.facebook.com/pinheiro.senador</t>
  </si>
  <si>
    <t>www.walterpinheiro.com.br</t>
  </si>
  <si>
    <t>Eunício Oliveira</t>
  </si>
  <si>
    <t>CE</t>
  </si>
  <si>
    <t>(61) 3303-6245 / 6246</t>
  </si>
  <si>
    <t>https://www.facebook.com/.../Eunício-Oliveira</t>
  </si>
  <si>
    <t>www.euniciooliveira.com.br</t>
  </si>
  <si>
    <t>José Pimentel</t>
  </si>
  <si>
    <t>(61) 3303-6390 / 6391</t>
  </si>
  <si>
    <t>https://www.facebook.com/JosePimentelPT</t>
  </si>
  <si>
    <t>www.josepimentel.com.br</t>
  </si>
  <si>
    <t>Tasso Jereissati</t>
  </si>
  <si>
    <t>PSDB</t>
  </si>
  <si>
    <t>(61) 3303-4502 / 4503</t>
  </si>
  <si>
    <t>https://www.facebook.com/tassocomvoce</t>
  </si>
  <si>
    <t>www.senadortasso.com.br</t>
  </si>
  <si>
    <t>Cristovam Buarque</t>
  </si>
  <si>
    <t>PDT</t>
  </si>
  <si>
    <t>DF</t>
  </si>
  <si>
    <t>(61) 3303-2288 / 2281</t>
  </si>
  <si>
    <t>https://www.facebook.com/Cristovam.Buarque</t>
  </si>
  <si>
    <t>www.cristovam.org.br</t>
  </si>
  <si>
    <t>Hélio José</t>
  </si>
  <si>
    <t>(61) 3303-6640 / 6645 / 6646</t>
  </si>
  <si>
    <t>https://www.facebook.com/senadorheliojose</t>
  </si>
  <si>
    <t>www.senadorheliojose.com.br</t>
  </si>
  <si>
    <t>Reguffe</t>
  </si>
  <si>
    <t>(61) 3303-6355</t>
  </si>
  <si>
    <t>https://www.facebook.com/reguffeoficial</t>
  </si>
  <si>
    <t>Magno Malta</t>
  </si>
  <si>
    <t>PR</t>
  </si>
  <si>
    <t>ES</t>
  </si>
  <si>
    <t>(61) 3303-4161 / 5867</t>
  </si>
  <si>
    <t>https://www.facebook.com/magnomalta</t>
  </si>
  <si>
    <t>www.magnomalta.com</t>
  </si>
  <si>
    <t>Ricardo Ferraço</t>
  </si>
  <si>
    <t>(61) 3303-6590 / 1249</t>
  </si>
  <si>
    <t>https://www.facebook.com/RicardoFerraco</t>
  </si>
  <si>
    <t>www.ricardoferraco.com</t>
  </si>
  <si>
    <t>Rose de Freitas</t>
  </si>
  <si>
    <t>(61) 3303-1156</t>
  </si>
  <si>
    <t>https://pt-br.facebook.com/senadorarosedefreitas</t>
  </si>
  <si>
    <t>www.senadorarosedefreitas.com</t>
  </si>
  <si>
    <t>Lúcia Vânia</t>
  </si>
  <si>
    <t>GO</t>
  </si>
  <si>
    <t>(61) 3303-2844 / 2035</t>
  </si>
  <si>
    <t>www.luciavania.com.br</t>
  </si>
  <si>
    <t>Ronaldo Caiado</t>
  </si>
  <si>
    <t>(61) 3303-6439 / 6440</t>
  </si>
  <si>
    <t>https://www.facebook.com/ronaldocaiado25</t>
  </si>
  <si>
    <t>www.ronaldocaiado.com.br</t>
  </si>
  <si>
    <t>Wilder Morais</t>
  </si>
  <si>
    <t>(61) 3303-2092 / 2093 / 1809 / 2099</t>
  </si>
  <si>
    <t>https://www.facebook.com/wildermorais</t>
  </si>
  <si>
    <t>www.wildermorais.com.br</t>
  </si>
  <si>
    <t>Edison Lobão</t>
  </si>
  <si>
    <t>MA</t>
  </si>
  <si>
    <t>(61) 3303-2311 / 2312 / 1989</t>
  </si>
  <si>
    <t>https://www.facebook.com/Edison-Lob%C3%A3o-136956529675376/timeline/</t>
  </si>
  <si>
    <t>www.senadoredisonlobao.com.br</t>
  </si>
  <si>
    <t>João Alberto Souza</t>
  </si>
  <si>
    <t>(61) 3303-6348 / 6352</t>
  </si>
  <si>
    <t>Roberto Rocha</t>
  </si>
  <si>
    <t>(61) 3303-1437 / 1506</t>
  </si>
  <si>
    <t>https://www.facebook.com/robertorocha400</t>
  </si>
  <si>
    <t>Aécio Neves</t>
  </si>
  <si>
    <t>MG</t>
  </si>
  <si>
    <t>(61) 3303-6049 / 6050</t>
  </si>
  <si>
    <t>https://www.facebook.com/AecioNevesOficial</t>
  </si>
  <si>
    <t>www.aecioneves.com.br</t>
  </si>
  <si>
    <t>Antonio Anastasia</t>
  </si>
  <si>
    <t>(61) 3303-5717 / 5722 / 5723 / 5716</t>
  </si>
  <si>
    <t>https://www.facebook.com/AntonioAnastasiaOficial</t>
  </si>
  <si>
    <t>www.antonioaugustoanastasia.com.br</t>
  </si>
  <si>
    <t>Zeze Perrella</t>
  </si>
  <si>
    <t>(61) 3303-2191 / 2192</t>
  </si>
  <si>
    <t>https://www.facebook.com/zezeperrella</t>
  </si>
  <si>
    <t>Delcídio do Amaral</t>
  </si>
  <si>
    <t>MS</t>
  </si>
  <si>
    <t>(61) 3303-2453 / 2454 / 2455 / 2456 / 2457</t>
  </si>
  <si>
    <t>https://www.facebook.com/delcidio2014</t>
  </si>
  <si>
    <t>www.delcidio.com.br</t>
  </si>
  <si>
    <t>Simone Tebet</t>
  </si>
  <si>
    <t>(61) 3303-4844 / 1128</t>
  </si>
  <si>
    <t>https://www.facebook.com/simonetebet</t>
  </si>
  <si>
    <t>Waldemir Moka</t>
  </si>
  <si>
    <t>(61) 3303-6767 / 6768</t>
  </si>
  <si>
    <t>https://www.facebook.com/SenadorWaldemirMOKA</t>
  </si>
  <si>
    <t>www.senadormoka.com.br</t>
  </si>
  <si>
    <t>Blairo Maggi</t>
  </si>
  <si>
    <t>MT</t>
  </si>
  <si>
    <t>(61) 3303-6167 / 6161 / 6168</t>
  </si>
  <si>
    <t>https://www.facebook.com/BlairoMaggi.br</t>
  </si>
  <si>
    <t>www.blairomaggi.com.br</t>
  </si>
  <si>
    <t>José Medeiros</t>
  </si>
  <si>
    <t>PPS</t>
  </si>
  <si>
    <t>(61) 3303-1146 / 1148</t>
  </si>
  <si>
    <t>https://www.facebook.com/senadorjosemedeiros</t>
  </si>
  <si>
    <t>Wellington Fagundes</t>
  </si>
  <si>
    <t>(61) 3303-6219 / 6213</t>
  </si>
  <si>
    <t>https://www.facebook.com/wellington.fagundes.mt</t>
  </si>
  <si>
    <t>www.wellingtonfagundes.com.br</t>
  </si>
  <si>
    <t>Flexa Ribeiro</t>
  </si>
  <si>
    <t>PA</t>
  </si>
  <si>
    <t>(61) 3303-2342</t>
  </si>
  <si>
    <t>https://www.facebook.com/senadorflexaribeiro</t>
  </si>
  <si>
    <t>www.senadorflexaribeiro.com.br</t>
  </si>
  <si>
    <t>Jader Barbalho</t>
  </si>
  <si>
    <t>(61) 3303-9826 / 9831 / 9827 / 9832</t>
  </si>
  <si>
    <t>https://www.facebook.com/JaderpeloPara</t>
  </si>
  <si>
    <t>Paulo Rocha</t>
  </si>
  <si>
    <t>(61) 3303-3800</t>
  </si>
  <si>
    <t>https://www.facebook.com/.../Paulo-Rocha</t>
  </si>
  <si>
    <t>Cássio Cunha Lima</t>
  </si>
  <si>
    <t>PB</t>
  </si>
  <si>
    <t>(61) 3303-9808 / 9809 / 9810</t>
  </si>
  <si>
    <t>https://www.facebook.com/cassiocunhalima</t>
  </si>
  <si>
    <t>www.cassiocunhalima.com.br</t>
  </si>
  <si>
    <t>José Maranhão</t>
  </si>
  <si>
    <t>(61) 3303-6490 / 6485</t>
  </si>
  <si>
    <t>https://www.facebook.com/zemaranhao</t>
  </si>
  <si>
    <t>Raimundo Lira</t>
  </si>
  <si>
    <t>(61) 3303-6747 / 6754</t>
  </si>
  <si>
    <t>https://www.facebook.com/SenadorRaimundoLira</t>
  </si>
  <si>
    <t>www.raimundolira.com.br</t>
  </si>
  <si>
    <t>Douglas Cintra</t>
  </si>
  <si>
    <t>PE</t>
  </si>
  <si>
    <t>(61) 3303-6130 / 6127</t>
  </si>
  <si>
    <t>https://www.facebook.com/Douglas-Cintra-1504925279752130/timeline/</t>
  </si>
  <si>
    <t>Fernando Bezerra Coelho</t>
  </si>
  <si>
    <t>(61) 3303-2182</t>
  </si>
  <si>
    <t>https://www.facebook.com/fernando.bezerracoelho</t>
  </si>
  <si>
    <t>Humberto Costa</t>
  </si>
  <si>
    <t>(61) 3303-6285 / 6286</t>
  </si>
  <si>
    <t>https://www.facebook.com/humbertocostapt</t>
  </si>
  <si>
    <t>www.senadorhumberto.com.br</t>
  </si>
  <si>
    <t>Ciro Nogueira</t>
  </si>
  <si>
    <t>PI</t>
  </si>
  <si>
    <t>(61) 3303-6187 / 6189</t>
  </si>
  <si>
    <t>https://www.facebook.com/cironogueira</t>
  </si>
  <si>
    <t>www.senadorciro.com.br</t>
  </si>
  <si>
    <t>Elmano Férrer</t>
  </si>
  <si>
    <t>(61) 3303-2415 / 3055 / 1015</t>
  </si>
  <si>
    <t>https://www.facebook.com/elmanoferreroficial</t>
  </si>
  <si>
    <t>Regina Sousa</t>
  </si>
  <si>
    <t>(61) 3303-9049</t>
  </si>
  <si>
    <t>www.reginasousa.com</t>
  </si>
  <si>
    <t>Alvaro Dias</t>
  </si>
  <si>
    <t>(61) 3303-4059 / 4060</t>
  </si>
  <si>
    <t>www.facebook.com.br/ad.alvarodias</t>
  </si>
  <si>
    <t>www.alvarodias.com.br</t>
  </si>
  <si>
    <t>Gleisi Hoffmann</t>
  </si>
  <si>
    <t>(61) 3303-6271 / 6265</t>
  </si>
  <si>
    <t>https://www.facebook.com/gleisi.hoffmann</t>
  </si>
  <si>
    <t>Roberto Requião</t>
  </si>
  <si>
    <t>(61) 3303-6623 / 6624 / 6621 / 6625</t>
  </si>
  <si>
    <t>https://www.facebook.com/robertorequiao</t>
  </si>
  <si>
    <t>www.robertorequiao.com.br</t>
  </si>
  <si>
    <t>Lindbergh Farias</t>
  </si>
  <si>
    <t>RJ</t>
  </si>
  <si>
    <t>(61) 3303-6426 / 6427</t>
  </si>
  <si>
    <t>https://www.facebook.com/lindbergh.farias</t>
  </si>
  <si>
    <t>Marcelo Crivella</t>
  </si>
  <si>
    <t>PRB</t>
  </si>
  <si>
    <t>(61) 3303-5730 / 5225</t>
  </si>
  <si>
    <t>https://www.facebook.com/marcelocrivella</t>
  </si>
  <si>
    <t>www.marcelocrivella.com.br</t>
  </si>
  <si>
    <t>Romário</t>
  </si>
  <si>
    <t>(61) 3303-6519 / 6517</t>
  </si>
  <si>
    <t>https://www.facebook.com/romariodesouzafaria</t>
  </si>
  <si>
    <t>Fátima Bezerra</t>
  </si>
  <si>
    <t>RN</t>
  </si>
  <si>
    <t>(61) 3303-1777 / 1682 / 1602</t>
  </si>
  <si>
    <t>https://www.facebook.com/FatimaBezerra13</t>
  </si>
  <si>
    <t>www.portal.fatimabezerra.com.br</t>
  </si>
  <si>
    <t>Garibaldi Alves Filho</t>
  </si>
  <si>
    <t>(61) 3303-2371 / 2372</t>
  </si>
  <si>
    <t>https://m.facebook.com/SenadorGaribaldiAlves</t>
  </si>
  <si>
    <t>José Agripino</t>
  </si>
  <si>
    <t>(61) 3303-2366 / 2361 / 2362</t>
  </si>
  <si>
    <t>https://www.facebook.com/joseagripinomaia</t>
  </si>
  <si>
    <t>www.joseagripino.com.br</t>
  </si>
  <si>
    <t>Acir Gurgacz</t>
  </si>
  <si>
    <t>RO</t>
  </si>
  <si>
    <t>(61) 3303-3132 / 3131</t>
  </si>
  <si>
    <t>https://www.facebook.com/AcirGurgacz</t>
  </si>
  <si>
    <t>www.acirgurgacz.com.br</t>
  </si>
  <si>
    <t>Ivo Cassol</t>
  </si>
  <si>
    <t>(61) 3303-6328 / 6329</t>
  </si>
  <si>
    <t>Valdir Raupp</t>
  </si>
  <si>
    <t>(61) 3303-2252 / 2253</t>
  </si>
  <si>
    <t>https://www.facebook.com/senadorrauppro</t>
  </si>
  <si>
    <t>Angela Portela</t>
  </si>
  <si>
    <t>RR</t>
  </si>
  <si>
    <t>(61) 3303-6103 / 6104 / 6105</t>
  </si>
  <si>
    <t>https://www.facebook.com/angelaportela13</t>
  </si>
  <si>
    <t>www.angelaportela.com.br</t>
  </si>
  <si>
    <t>Romero Jucá</t>
  </si>
  <si>
    <t>(61) 3303-2115 / 2111 / 2119</t>
  </si>
  <si>
    <t>https://www.facebook.com/senromerojuca</t>
  </si>
  <si>
    <t>www.romerojuca.com.br</t>
  </si>
  <si>
    <t>Telmário Mota</t>
  </si>
  <si>
    <t>(61) 3303-6315</t>
  </si>
  <si>
    <t>https://www.facebook.com/telmariomotarr</t>
  </si>
  <si>
    <t>www.telmariomota.com.br</t>
  </si>
  <si>
    <t>Ana Amélia</t>
  </si>
  <si>
    <t>RS</t>
  </si>
  <si>
    <t>(61) 3303-6083 / 6084</t>
  </si>
  <si>
    <t>https://www.facebook.com/anaamelialm</t>
  </si>
  <si>
    <t>www.anaamelialemos.com.br</t>
  </si>
  <si>
    <t>Lasier Martins</t>
  </si>
  <si>
    <t>(61) 3303-2323</t>
  </si>
  <si>
    <t>https://www.facebook.com/LasierMartinsOficial</t>
  </si>
  <si>
    <t>Paulo Paim</t>
  </si>
  <si>
    <t>(61) 3303-5232 / 5231 / 5230</t>
  </si>
  <si>
    <t>https://www.facebook.com/paulopaim</t>
  </si>
  <si>
    <t>www.senadorpaim.com.br</t>
  </si>
  <si>
    <t>Dalirio Beber</t>
  </si>
  <si>
    <t>SC</t>
  </si>
  <si>
    <t>(61) 3303-6446 / 6447</t>
  </si>
  <si>
    <t>Dário Berger</t>
  </si>
  <si>
    <t>(61) 3303-5947 / 5951</t>
  </si>
  <si>
    <t>https://www.facebook.com/DarioEliasBerger</t>
  </si>
  <si>
    <t>Paulo Bauer</t>
  </si>
  <si>
    <t>(61) 3303-6529 / 6530</t>
  </si>
  <si>
    <t>https://www.facebook.com/paulobauer</t>
  </si>
  <si>
    <t>www.paulobauer.com.br</t>
  </si>
  <si>
    <t>Antonio Carlos Valadares</t>
  </si>
  <si>
    <t>SE</t>
  </si>
  <si>
    <t>(61) 3303-2129 / 2203 / 2204</t>
  </si>
  <si>
    <t>https://www.facebook.com/ValadaresPSB</t>
  </si>
  <si>
    <t>www.senadorvaladares.com.br</t>
  </si>
  <si>
    <t>Eduardo Amorim</t>
  </si>
  <si>
    <t>PSC</t>
  </si>
  <si>
    <t>(61) 3303-6205 / 6206 / 6207 / 6208 / 6209 / 6210 / 6211</t>
  </si>
  <si>
    <t>https://www.facebook.com/eduardoamorim20</t>
  </si>
  <si>
    <t>www.eduardoamorimpsc.com.br</t>
  </si>
  <si>
    <t>Maria do Carmo Alves</t>
  </si>
  <si>
    <t>(61) 3303-1306 / 4055</t>
  </si>
  <si>
    <t>https://www.facebook.com/mariadocarmo251</t>
  </si>
  <si>
    <t>Aloysio Nunes Ferreira</t>
  </si>
  <si>
    <t>SP</t>
  </si>
  <si>
    <t>(61) 3303-6063 / 6064</t>
  </si>
  <si>
    <t>https://www.facebook.com/aloysionunes</t>
  </si>
  <si>
    <t>www.aloysionunes.com</t>
  </si>
  <si>
    <t>José Serra</t>
  </si>
  <si>
    <t>(61) 3303-6651 / 6655</t>
  </si>
  <si>
    <t>https://www.facebook.com/JoseSerraOficial</t>
  </si>
  <si>
    <t>www.joseserra.com.br</t>
  </si>
  <si>
    <t>Marta Suplicy</t>
  </si>
  <si>
    <t>S/Partido</t>
  </si>
  <si>
    <t>(61) 3303-6510 / 6514</t>
  </si>
  <si>
    <t>https://www.facebook.com/MartaSenadora</t>
  </si>
  <si>
    <t>Ataídes Oliveira</t>
  </si>
  <si>
    <t>TO</t>
  </si>
  <si>
    <t>(61) 3303-2163 / 2164 / 2165</t>
  </si>
  <si>
    <t>https://www.facebook.com/ataides.oliveira</t>
  </si>
  <si>
    <t>www.senadorataides.blogspot.com</t>
  </si>
  <si>
    <t>Donizeti Nogueira</t>
  </si>
  <si>
    <t>(61) 3303-2464 / 2708 / 5771 / 2466</t>
  </si>
  <si>
    <t>https://www.facebook.com/donizetidopt</t>
  </si>
  <si>
    <t>Vicentinho Alves</t>
  </si>
  <si>
    <t>(61) 3303-6469 / 6467</t>
  </si>
  <si>
    <t>https://www.facebook.com/vicentinhoalves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</si>
</sst>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333333"/>
      <name val="Arial"/>
      <family val="2"/>
    </font>
    <font>
      <sz val="10"/>
      <color rgb="FF0000FF"/>
      <name val="Arial"/>
      <family val="2"/>
    </font>
    <font>
      <sz val="10"/>
      <color rgb="FF333333"/>
      <name val="Arial"/>
      <family val="2"/>
    </font>
    <font>
      <u val="single"/>
      <sz val="11"/>
      <color rgb="FF0000FF"/>
      <name val="Arial"/>
      <family val="2"/>
    </font>
    <font>
      <sz val="11"/>
      <name val="Arial"/>
      <family val="2"/>
    </font>
    <font>
      <u val="single"/>
      <sz val="10"/>
      <color theme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2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adson.cameli@senador.leg.br" TargetMode="External" /><Relationship Id="rId2" Type="http://schemas.openxmlformats.org/officeDocument/2006/relationships/hyperlink" Target="https://www.facebook.com/GladsonCameli" TargetMode="External" /><Relationship Id="rId3" Type="http://schemas.openxmlformats.org/officeDocument/2006/relationships/hyperlink" Target="http://www.gladsoncameli.com.br/" TargetMode="External" /><Relationship Id="rId4" Type="http://schemas.openxmlformats.org/officeDocument/2006/relationships/hyperlink" Target="mailto:jorge.viana@senador.leg.br" TargetMode="External" /><Relationship Id="rId5" Type="http://schemas.openxmlformats.org/officeDocument/2006/relationships/hyperlink" Target="https://www.facebook.com/senadorjorgeviana" TargetMode="External" /><Relationship Id="rId6" Type="http://schemas.openxmlformats.org/officeDocument/2006/relationships/hyperlink" Target="http://www.jorgeviana.com.br/" TargetMode="External" /><Relationship Id="rId7" Type="http://schemas.openxmlformats.org/officeDocument/2006/relationships/hyperlink" Target="mailto:sergio.petecao@senador.leg.br" TargetMode="External" /><Relationship Id="rId8" Type="http://schemas.openxmlformats.org/officeDocument/2006/relationships/hyperlink" Target="http://www.petecao.com.br/" TargetMode="External" /><Relationship Id="rId9" Type="http://schemas.openxmlformats.org/officeDocument/2006/relationships/hyperlink" Target="mailto:benedito.lira@senador.leg.br" TargetMode="External" /><Relationship Id="rId10" Type="http://schemas.openxmlformats.org/officeDocument/2006/relationships/hyperlink" Target="https://www.facebook.com/BeneditodeLira" TargetMode="External" /><Relationship Id="rId11" Type="http://schemas.openxmlformats.org/officeDocument/2006/relationships/hyperlink" Target="mailto:fernando.collor@senador.leg.br" TargetMode="External" /><Relationship Id="rId12" Type="http://schemas.openxmlformats.org/officeDocument/2006/relationships/hyperlink" Target="https://www.facebook.com/colloralagoas" TargetMode="External" /><Relationship Id="rId13" Type="http://schemas.openxmlformats.org/officeDocument/2006/relationships/hyperlink" Target="mailto:renan.calheiros@senador.leg.br" TargetMode="External" /><Relationship Id="rId14" Type="http://schemas.openxmlformats.org/officeDocument/2006/relationships/hyperlink" Target="http://www.renancalheiros.com.br/" TargetMode="External" /><Relationship Id="rId15" Type="http://schemas.openxmlformats.org/officeDocument/2006/relationships/hyperlink" Target="mailto:omar.aziz@senador.leg.br" TargetMode="External" /><Relationship Id="rId16" Type="http://schemas.openxmlformats.org/officeDocument/2006/relationships/hyperlink" Target="https://www.facebook.com/OmarAzizPSD" TargetMode="External" /><Relationship Id="rId17" Type="http://schemas.openxmlformats.org/officeDocument/2006/relationships/hyperlink" Target="http://www.adoteiomaraziz.blogspot.com/" TargetMode="External" /><Relationship Id="rId18" Type="http://schemas.openxmlformats.org/officeDocument/2006/relationships/hyperlink" Target="mailto:sandrabraga@senadora.leg.br" TargetMode="External" /><Relationship Id="rId19" Type="http://schemas.openxmlformats.org/officeDocument/2006/relationships/hyperlink" Target="http://www.senadorasandrabraga.com.br/" TargetMode="External" /><Relationship Id="rId20" Type="http://schemas.openxmlformats.org/officeDocument/2006/relationships/hyperlink" Target="mailto:vanessa.grazziotin@senadora.leg.br" TargetMode="External" /><Relationship Id="rId21" Type="http://schemas.openxmlformats.org/officeDocument/2006/relationships/hyperlink" Target="http://www.senadoravanessa.com.br/" TargetMode="External" /><Relationship Id="rId22" Type="http://schemas.openxmlformats.org/officeDocument/2006/relationships/hyperlink" Target="mailto:davi.alcolumbre@senador.leg.br" TargetMode="External" /><Relationship Id="rId23" Type="http://schemas.openxmlformats.org/officeDocument/2006/relationships/hyperlink" Target="https://www.facebook.com/davi.alcolumbre" TargetMode="External" /><Relationship Id="rId24" Type="http://schemas.openxmlformats.org/officeDocument/2006/relationships/hyperlink" Target="mailto:joao.capiberibe@senador.leg.br" TargetMode="External" /><Relationship Id="rId25" Type="http://schemas.openxmlformats.org/officeDocument/2006/relationships/hyperlink" Target="https://www.facebook.com/CapiSenador" TargetMode="External" /><Relationship Id="rId26" Type="http://schemas.openxmlformats.org/officeDocument/2006/relationships/hyperlink" Target="http://www.capiberibe.net/" TargetMode="External" /><Relationship Id="rId27" Type="http://schemas.openxmlformats.org/officeDocument/2006/relationships/hyperlink" Target="mailto:randolfe.rodrigues@senador.leg.br" TargetMode="External" /><Relationship Id="rId28" Type="http://schemas.openxmlformats.org/officeDocument/2006/relationships/hyperlink" Target="https://www.facebook.com/randolferodrigues" TargetMode="External" /><Relationship Id="rId29" Type="http://schemas.openxmlformats.org/officeDocument/2006/relationships/hyperlink" Target="http://www.blogdorandolfe.com.br/" TargetMode="External" /><Relationship Id="rId30" Type="http://schemas.openxmlformats.org/officeDocument/2006/relationships/hyperlink" Target="mailto:lidice.mata@senadora.leg.br" TargetMode="External" /><Relationship Id="rId31" Type="http://schemas.openxmlformats.org/officeDocument/2006/relationships/hyperlink" Target="mailto:otto.alencar@senador.leg.br" TargetMode="External" /><Relationship Id="rId32" Type="http://schemas.openxmlformats.org/officeDocument/2006/relationships/hyperlink" Target="https://www.facebook.com/ottoalencaroficial" TargetMode="External" /><Relationship Id="rId33" Type="http://schemas.openxmlformats.org/officeDocument/2006/relationships/hyperlink" Target="http://www.ottoalencar.com.br/" TargetMode="External" /><Relationship Id="rId34" Type="http://schemas.openxmlformats.org/officeDocument/2006/relationships/hyperlink" Target="mailto:pinheiro@senador.leg.br" TargetMode="External" /><Relationship Id="rId35" Type="http://schemas.openxmlformats.org/officeDocument/2006/relationships/hyperlink" Target="https://www.facebook.com/pinheiro.senador" TargetMode="External" /><Relationship Id="rId36" Type="http://schemas.openxmlformats.org/officeDocument/2006/relationships/hyperlink" Target="http://www.walterpinheiro.com.br/" TargetMode="External" /><Relationship Id="rId37" Type="http://schemas.openxmlformats.org/officeDocument/2006/relationships/hyperlink" Target="mailto:eunicio.oliveira@senador.leg.br" TargetMode="External" /><Relationship Id="rId38" Type="http://schemas.openxmlformats.org/officeDocument/2006/relationships/hyperlink" Target="http://www.euniciooliveira.com.br/" TargetMode="External" /><Relationship Id="rId39" Type="http://schemas.openxmlformats.org/officeDocument/2006/relationships/hyperlink" Target="mailto:jose.pimentel@senador.leg.br" TargetMode="External" /><Relationship Id="rId40" Type="http://schemas.openxmlformats.org/officeDocument/2006/relationships/hyperlink" Target="https://www.facebook.com/JosePimentelPT" TargetMode="External" /><Relationship Id="rId41" Type="http://schemas.openxmlformats.org/officeDocument/2006/relationships/hyperlink" Target="http://www.josepimentel.com.br/" TargetMode="External" /><Relationship Id="rId42" Type="http://schemas.openxmlformats.org/officeDocument/2006/relationships/hyperlink" Target="mailto:tasso.jereissati@senador.leg.br" TargetMode="External" /><Relationship Id="rId43" Type="http://schemas.openxmlformats.org/officeDocument/2006/relationships/hyperlink" Target="https://www.facebook.com/tassocomvoce" TargetMode="External" /><Relationship Id="rId44" Type="http://schemas.openxmlformats.org/officeDocument/2006/relationships/hyperlink" Target="http://www.senadortasso.com.br/" TargetMode="External" /><Relationship Id="rId45" Type="http://schemas.openxmlformats.org/officeDocument/2006/relationships/hyperlink" Target="mailto:cristovam.buarque@senador.leg.br" TargetMode="External" /><Relationship Id="rId46" Type="http://schemas.openxmlformats.org/officeDocument/2006/relationships/hyperlink" Target="https://www.facebook.com/Cristovam.Buarque" TargetMode="External" /><Relationship Id="rId47" Type="http://schemas.openxmlformats.org/officeDocument/2006/relationships/hyperlink" Target="http://www.cristovam.org.br/" TargetMode="External" /><Relationship Id="rId48" Type="http://schemas.openxmlformats.org/officeDocument/2006/relationships/hyperlink" Target="mailto:heliojose@senador.leg.br" TargetMode="External" /><Relationship Id="rId49" Type="http://schemas.openxmlformats.org/officeDocument/2006/relationships/hyperlink" Target="https://www.facebook.com/senadorheliojose" TargetMode="External" /><Relationship Id="rId50" Type="http://schemas.openxmlformats.org/officeDocument/2006/relationships/hyperlink" Target="http://www.senadorheliojose.com.br/" TargetMode="External" /><Relationship Id="rId51" Type="http://schemas.openxmlformats.org/officeDocument/2006/relationships/hyperlink" Target="mailto:reguffe@senador.leg.br" TargetMode="External" /><Relationship Id="rId52" Type="http://schemas.openxmlformats.org/officeDocument/2006/relationships/hyperlink" Target="https://www.facebook.com/reguffeoficial" TargetMode="External" /><Relationship Id="rId53" Type="http://schemas.openxmlformats.org/officeDocument/2006/relationships/hyperlink" Target="mailto:magno.malta@senador.leg.br" TargetMode="External" /><Relationship Id="rId54" Type="http://schemas.openxmlformats.org/officeDocument/2006/relationships/hyperlink" Target="https://www.facebook.com/magnomalta" TargetMode="External" /><Relationship Id="rId55" Type="http://schemas.openxmlformats.org/officeDocument/2006/relationships/hyperlink" Target="http://www.magnomalta.com/" TargetMode="External" /><Relationship Id="rId56" Type="http://schemas.openxmlformats.org/officeDocument/2006/relationships/hyperlink" Target="mailto:ricardo.ferraco@senador.leg.br" TargetMode="External" /><Relationship Id="rId57" Type="http://schemas.openxmlformats.org/officeDocument/2006/relationships/hyperlink" Target="https://www.facebook.com/RicardoFerraco" TargetMode="External" /><Relationship Id="rId58" Type="http://schemas.openxmlformats.org/officeDocument/2006/relationships/hyperlink" Target="http://www.ricardoferraco.com/" TargetMode="External" /><Relationship Id="rId59" Type="http://schemas.openxmlformats.org/officeDocument/2006/relationships/hyperlink" Target="mailto:rose.freitas@senadora.leg.br" TargetMode="External" /><Relationship Id="rId60" Type="http://schemas.openxmlformats.org/officeDocument/2006/relationships/hyperlink" Target="https://pt-br.facebook.com/senadorarosedefreitas" TargetMode="External" /><Relationship Id="rId61" Type="http://schemas.openxmlformats.org/officeDocument/2006/relationships/hyperlink" Target="http://www.senadorarosedefreitas.com/" TargetMode="External" /><Relationship Id="rId62" Type="http://schemas.openxmlformats.org/officeDocument/2006/relationships/hyperlink" Target="mailto:lucia.vania@senadora.leg.br" TargetMode="External" /><Relationship Id="rId63" Type="http://schemas.openxmlformats.org/officeDocument/2006/relationships/hyperlink" Target="http://www.luciavania.com.br/" TargetMode="External" /><Relationship Id="rId64" Type="http://schemas.openxmlformats.org/officeDocument/2006/relationships/hyperlink" Target="mailto:ronaldo.caiado@senador.leg.br" TargetMode="External" /><Relationship Id="rId65" Type="http://schemas.openxmlformats.org/officeDocument/2006/relationships/hyperlink" Target="https://www.facebook.com/ronaldocaiado25" TargetMode="External" /><Relationship Id="rId66" Type="http://schemas.openxmlformats.org/officeDocument/2006/relationships/hyperlink" Target="http://www.ronaldocaiado.com.br/" TargetMode="External" /><Relationship Id="rId67" Type="http://schemas.openxmlformats.org/officeDocument/2006/relationships/hyperlink" Target="mailto:wilder.morais@senador.leg.br" TargetMode="External" /><Relationship Id="rId68" Type="http://schemas.openxmlformats.org/officeDocument/2006/relationships/hyperlink" Target="https://www.facebook.com/wildermorais" TargetMode="External" /><Relationship Id="rId69" Type="http://schemas.openxmlformats.org/officeDocument/2006/relationships/hyperlink" Target="http://www.wildermorais.com.br/" TargetMode="External" /><Relationship Id="rId70" Type="http://schemas.openxmlformats.org/officeDocument/2006/relationships/hyperlink" Target="mailto:edison.lobao@senador.leg.br" TargetMode="External" /><Relationship Id="rId71" Type="http://schemas.openxmlformats.org/officeDocument/2006/relationships/hyperlink" Target="https://www.facebook.com/Edison-Lob%C3%A3o-136956529675376/timeline/" TargetMode="External" /><Relationship Id="rId72" Type="http://schemas.openxmlformats.org/officeDocument/2006/relationships/hyperlink" Target="http://www.senadoredisonlobao.com.br/" TargetMode="External" /><Relationship Id="rId73" Type="http://schemas.openxmlformats.org/officeDocument/2006/relationships/hyperlink" Target="mailto:joao.alberto.souza@senador.leg.br" TargetMode="External" /><Relationship Id="rId74" Type="http://schemas.openxmlformats.org/officeDocument/2006/relationships/hyperlink" Target="mailto:robertorocha@senador.leg.br" TargetMode="External" /><Relationship Id="rId75" Type="http://schemas.openxmlformats.org/officeDocument/2006/relationships/hyperlink" Target="https://www.facebook.com/robertorocha400" TargetMode="External" /><Relationship Id="rId76" Type="http://schemas.openxmlformats.org/officeDocument/2006/relationships/hyperlink" Target="mailto:aecio.neves@senador.leg.br" TargetMode="External" /><Relationship Id="rId77" Type="http://schemas.openxmlformats.org/officeDocument/2006/relationships/hyperlink" Target="https://www.facebook.com/AecioNevesOficial" TargetMode="External" /><Relationship Id="rId78" Type="http://schemas.openxmlformats.org/officeDocument/2006/relationships/hyperlink" Target="http://www.aecioneves.com.br/" TargetMode="External" /><Relationship Id="rId79" Type="http://schemas.openxmlformats.org/officeDocument/2006/relationships/hyperlink" Target="mailto:antonio.anastasia@senador.leg.br" TargetMode="External" /><Relationship Id="rId80" Type="http://schemas.openxmlformats.org/officeDocument/2006/relationships/hyperlink" Target="https://www.facebook.com/AntonioAnastasiaOficial" TargetMode="External" /><Relationship Id="rId81" Type="http://schemas.openxmlformats.org/officeDocument/2006/relationships/hyperlink" Target="http://www.antonioaugustoanastasia.com.br/" TargetMode="External" /><Relationship Id="rId82" Type="http://schemas.openxmlformats.org/officeDocument/2006/relationships/hyperlink" Target="mailto:zeze.perrella@senador.leg.br" TargetMode="External" /><Relationship Id="rId83" Type="http://schemas.openxmlformats.org/officeDocument/2006/relationships/hyperlink" Target="https://www.facebook.com/zezeperrella" TargetMode="External" /><Relationship Id="rId84" Type="http://schemas.openxmlformats.org/officeDocument/2006/relationships/hyperlink" Target="mailto:delcidio.amaral@senador.leg.br" TargetMode="External" /><Relationship Id="rId85" Type="http://schemas.openxmlformats.org/officeDocument/2006/relationships/hyperlink" Target="https://www.facebook.com/delcidio2014" TargetMode="External" /><Relationship Id="rId86" Type="http://schemas.openxmlformats.org/officeDocument/2006/relationships/hyperlink" Target="http://www.delcidio.com.br/" TargetMode="External" /><Relationship Id="rId87" Type="http://schemas.openxmlformats.org/officeDocument/2006/relationships/hyperlink" Target="mailto:simone.tebet@senadora.leg.br" TargetMode="External" /><Relationship Id="rId88" Type="http://schemas.openxmlformats.org/officeDocument/2006/relationships/hyperlink" Target="https://www.facebook.com/simonetebet" TargetMode="External" /><Relationship Id="rId89" Type="http://schemas.openxmlformats.org/officeDocument/2006/relationships/hyperlink" Target="mailto:waldemir.moka@senador.leg.br" TargetMode="External" /><Relationship Id="rId90" Type="http://schemas.openxmlformats.org/officeDocument/2006/relationships/hyperlink" Target="https://www.facebook.com/SenadorWaldemirMOKA" TargetMode="External" /><Relationship Id="rId91" Type="http://schemas.openxmlformats.org/officeDocument/2006/relationships/hyperlink" Target="http://www.senadormoka.com.br/" TargetMode="External" /><Relationship Id="rId92" Type="http://schemas.openxmlformats.org/officeDocument/2006/relationships/hyperlink" Target="mailto:blairomaggi@senador.leg.br" TargetMode="External" /><Relationship Id="rId93" Type="http://schemas.openxmlformats.org/officeDocument/2006/relationships/hyperlink" Target="https://www.facebook.com/BlairoMaggi.br" TargetMode="External" /><Relationship Id="rId94" Type="http://schemas.openxmlformats.org/officeDocument/2006/relationships/hyperlink" Target="http://www.blairomaggi.com.br/" TargetMode="External" /><Relationship Id="rId95" Type="http://schemas.openxmlformats.org/officeDocument/2006/relationships/hyperlink" Target="mailto:josemedeiros@senador.leg.br" TargetMode="External" /><Relationship Id="rId96" Type="http://schemas.openxmlformats.org/officeDocument/2006/relationships/hyperlink" Target="https://www.facebook.com/senadorjosemedeiros" TargetMode="External" /><Relationship Id="rId97" Type="http://schemas.openxmlformats.org/officeDocument/2006/relationships/hyperlink" Target="mailto:wellington.fagundes@senador.leg.br" TargetMode="External" /><Relationship Id="rId98" Type="http://schemas.openxmlformats.org/officeDocument/2006/relationships/hyperlink" Target="https://www.facebook.com/wellington.fagundes.mt" TargetMode="External" /><Relationship Id="rId99" Type="http://schemas.openxmlformats.org/officeDocument/2006/relationships/hyperlink" Target="http://www.wellingtonfagundes.com.br/" TargetMode="External" /><Relationship Id="rId100" Type="http://schemas.openxmlformats.org/officeDocument/2006/relationships/hyperlink" Target="mailto:flexa.ribeiro@senador.leg.br" TargetMode="External" /><Relationship Id="rId101" Type="http://schemas.openxmlformats.org/officeDocument/2006/relationships/hyperlink" Target="https://www.facebook.com/senadorflexaribeiro" TargetMode="External" /><Relationship Id="rId102" Type="http://schemas.openxmlformats.org/officeDocument/2006/relationships/hyperlink" Target="http://www.senadorflexaribeiro.com.br/" TargetMode="External" /><Relationship Id="rId103" Type="http://schemas.openxmlformats.org/officeDocument/2006/relationships/hyperlink" Target="mailto:jader.barbalho@senador.leg.br" TargetMode="External" /><Relationship Id="rId104" Type="http://schemas.openxmlformats.org/officeDocument/2006/relationships/hyperlink" Target="https://www.facebook.com/JaderpeloPara" TargetMode="External" /><Relationship Id="rId105" Type="http://schemas.openxmlformats.org/officeDocument/2006/relationships/hyperlink" Target="mailto:paulo.rocha@senador.leg.br" TargetMode="External" /><Relationship Id="rId106" Type="http://schemas.openxmlformats.org/officeDocument/2006/relationships/hyperlink" Target="https://www.facebook.com/.../Paulo-Rocha" TargetMode="External" /><Relationship Id="rId107" Type="http://schemas.openxmlformats.org/officeDocument/2006/relationships/hyperlink" Target="mailto:cassio.cunha.lima@senador.leg.br" TargetMode="External" /><Relationship Id="rId108" Type="http://schemas.openxmlformats.org/officeDocument/2006/relationships/hyperlink" Target="https://www.facebook.com/cassiocunhalima" TargetMode="External" /><Relationship Id="rId109" Type="http://schemas.openxmlformats.org/officeDocument/2006/relationships/hyperlink" Target="http://www.cassiocunhalima.com.br/" TargetMode="External" /><Relationship Id="rId110" Type="http://schemas.openxmlformats.org/officeDocument/2006/relationships/hyperlink" Target="mailto:jose.maranhao@senador.leg.br" TargetMode="External" /><Relationship Id="rId111" Type="http://schemas.openxmlformats.org/officeDocument/2006/relationships/hyperlink" Target="https://www.facebook.com/zemaranhao" TargetMode="External" /><Relationship Id="rId112" Type="http://schemas.openxmlformats.org/officeDocument/2006/relationships/hyperlink" Target="mailto:raimundo.lira@senador.leg.br" TargetMode="External" /><Relationship Id="rId113" Type="http://schemas.openxmlformats.org/officeDocument/2006/relationships/hyperlink" Target="https://www.facebook.com/SenadorRaimundoLira" TargetMode="External" /><Relationship Id="rId114" Type="http://schemas.openxmlformats.org/officeDocument/2006/relationships/hyperlink" Target="http://www.raimundolira.com.br/" TargetMode="External" /><Relationship Id="rId115" Type="http://schemas.openxmlformats.org/officeDocument/2006/relationships/hyperlink" Target="mailto:douglas.cintra@senador.leg.br" TargetMode="External" /><Relationship Id="rId116" Type="http://schemas.openxmlformats.org/officeDocument/2006/relationships/hyperlink" Target="https://www.facebook.com/Douglas-Cintra-1504925279752130/timeline/" TargetMode="External" /><Relationship Id="rId117" Type="http://schemas.openxmlformats.org/officeDocument/2006/relationships/hyperlink" Target="mailto:fernandobezerracoelho@senador.leg.br" TargetMode="External" /><Relationship Id="rId118" Type="http://schemas.openxmlformats.org/officeDocument/2006/relationships/hyperlink" Target="https://www.facebook.com/fernando.bezerracoelho" TargetMode="External" /><Relationship Id="rId119" Type="http://schemas.openxmlformats.org/officeDocument/2006/relationships/hyperlink" Target="mailto:humberto.costa@senador.leg.br" TargetMode="External" /><Relationship Id="rId120" Type="http://schemas.openxmlformats.org/officeDocument/2006/relationships/hyperlink" Target="https://www.facebook.com/humbertocostapt" TargetMode="External" /><Relationship Id="rId121" Type="http://schemas.openxmlformats.org/officeDocument/2006/relationships/hyperlink" Target="http://www.senadorhumberto.com.br/" TargetMode="External" /><Relationship Id="rId122" Type="http://schemas.openxmlformats.org/officeDocument/2006/relationships/hyperlink" Target="mailto:ciro.nogueira@senador.leg.br" TargetMode="External" /><Relationship Id="rId123" Type="http://schemas.openxmlformats.org/officeDocument/2006/relationships/hyperlink" Target="https://www.facebook.com/cironogueira" TargetMode="External" /><Relationship Id="rId124" Type="http://schemas.openxmlformats.org/officeDocument/2006/relationships/hyperlink" Target="http://www.senadorciro.com.br/" TargetMode="External" /><Relationship Id="rId125" Type="http://schemas.openxmlformats.org/officeDocument/2006/relationships/hyperlink" Target="mailto:elmano.ferrer@senador.leg.br" TargetMode="External" /><Relationship Id="rId126" Type="http://schemas.openxmlformats.org/officeDocument/2006/relationships/hyperlink" Target="https://www.facebook.com/elmanoferreroficial" TargetMode="External" /><Relationship Id="rId127" Type="http://schemas.openxmlformats.org/officeDocument/2006/relationships/hyperlink" Target="mailto:reginasousa@senadora.leg.br" TargetMode="External" /><Relationship Id="rId128" Type="http://schemas.openxmlformats.org/officeDocument/2006/relationships/hyperlink" Target="http://www.reginasousa.com/" TargetMode="External" /><Relationship Id="rId129" Type="http://schemas.openxmlformats.org/officeDocument/2006/relationships/hyperlink" Target="mailto:alvarodias@senador.leg.br" TargetMode="External" /><Relationship Id="rId130" Type="http://schemas.openxmlformats.org/officeDocument/2006/relationships/hyperlink" Target="http://www.facebook.com.br/ad.alvarodias" TargetMode="External" /><Relationship Id="rId131" Type="http://schemas.openxmlformats.org/officeDocument/2006/relationships/hyperlink" Target="http://www.alvarodias.com.br/" TargetMode="External" /><Relationship Id="rId132" Type="http://schemas.openxmlformats.org/officeDocument/2006/relationships/hyperlink" Target="mailto:gleisi@senadora.leg.br" TargetMode="External" /><Relationship Id="rId133" Type="http://schemas.openxmlformats.org/officeDocument/2006/relationships/hyperlink" Target="https://www.facebook.com/gleisi.hoffmann" TargetMode="External" /><Relationship Id="rId134" Type="http://schemas.openxmlformats.org/officeDocument/2006/relationships/hyperlink" Target="mailto:roberto.requiao@senador.leg.br" TargetMode="External" /><Relationship Id="rId135" Type="http://schemas.openxmlformats.org/officeDocument/2006/relationships/hyperlink" Target="https://www.facebook.com/robertorequiao" TargetMode="External" /><Relationship Id="rId136" Type="http://schemas.openxmlformats.org/officeDocument/2006/relationships/hyperlink" Target="http://www.robertorequiao.com.br/" TargetMode="External" /><Relationship Id="rId137" Type="http://schemas.openxmlformats.org/officeDocument/2006/relationships/hyperlink" Target="mailto:lindbergh.farias@senador.leg.br" TargetMode="External" /><Relationship Id="rId138" Type="http://schemas.openxmlformats.org/officeDocument/2006/relationships/hyperlink" Target="https://www.facebook.com/lindbergh.farias" TargetMode="External" /><Relationship Id="rId139" Type="http://schemas.openxmlformats.org/officeDocument/2006/relationships/hyperlink" Target="mailto:marcelo.crivella@senador.leg.br" TargetMode="External" /><Relationship Id="rId140" Type="http://schemas.openxmlformats.org/officeDocument/2006/relationships/hyperlink" Target="https://www.facebook.com/marcelocrivella" TargetMode="External" /><Relationship Id="rId141" Type="http://schemas.openxmlformats.org/officeDocument/2006/relationships/hyperlink" Target="http://www.marcelocrivella.com.br/" TargetMode="External" /><Relationship Id="rId142" Type="http://schemas.openxmlformats.org/officeDocument/2006/relationships/hyperlink" Target="mailto:romario@senador.leg.br" TargetMode="External" /><Relationship Id="rId143" Type="http://schemas.openxmlformats.org/officeDocument/2006/relationships/hyperlink" Target="https://www.facebook.com/romariodesouzafaria" TargetMode="External" /><Relationship Id="rId144" Type="http://schemas.openxmlformats.org/officeDocument/2006/relationships/hyperlink" Target="mailto:fatima.bezerra@senadora.leg.br" TargetMode="External" /><Relationship Id="rId145" Type="http://schemas.openxmlformats.org/officeDocument/2006/relationships/hyperlink" Target="https://www.facebook.com/FatimaBezerra13" TargetMode="External" /><Relationship Id="rId146" Type="http://schemas.openxmlformats.org/officeDocument/2006/relationships/hyperlink" Target="http://www.portal.fatimabezerra.com.br/" TargetMode="External" /><Relationship Id="rId147" Type="http://schemas.openxmlformats.org/officeDocument/2006/relationships/hyperlink" Target="mailto:garibaldi.alves@senador.leg.br" TargetMode="External" /><Relationship Id="rId148" Type="http://schemas.openxmlformats.org/officeDocument/2006/relationships/hyperlink" Target="https://m.facebook.com/SenadorGaribaldiAlves" TargetMode="External" /><Relationship Id="rId149" Type="http://schemas.openxmlformats.org/officeDocument/2006/relationships/hyperlink" Target="mailto:jose.agripino@senador.leg.br" TargetMode="External" /><Relationship Id="rId150" Type="http://schemas.openxmlformats.org/officeDocument/2006/relationships/hyperlink" Target="https://www.facebook.com/joseagripinomaia" TargetMode="External" /><Relationship Id="rId151" Type="http://schemas.openxmlformats.org/officeDocument/2006/relationships/hyperlink" Target="http://www.joseagripino.com.br/" TargetMode="External" /><Relationship Id="rId152" Type="http://schemas.openxmlformats.org/officeDocument/2006/relationships/hyperlink" Target="mailto:acir@senador.leg.br" TargetMode="External" /><Relationship Id="rId153" Type="http://schemas.openxmlformats.org/officeDocument/2006/relationships/hyperlink" Target="https://www.facebook.com/AcirGurgacz" TargetMode="External" /><Relationship Id="rId154" Type="http://schemas.openxmlformats.org/officeDocument/2006/relationships/hyperlink" Target="http://www.acirgurgacz.com.br/" TargetMode="External" /><Relationship Id="rId155" Type="http://schemas.openxmlformats.org/officeDocument/2006/relationships/hyperlink" Target="mailto:ivo.cassol@senador.leg.br" TargetMode="External" /><Relationship Id="rId156" Type="http://schemas.openxmlformats.org/officeDocument/2006/relationships/hyperlink" Target="mailto:valdir.raupp@senador.leg.br" TargetMode="External" /><Relationship Id="rId157" Type="http://schemas.openxmlformats.org/officeDocument/2006/relationships/hyperlink" Target="https://www.facebook.com/senadorrauppro" TargetMode="External" /><Relationship Id="rId158" Type="http://schemas.openxmlformats.org/officeDocument/2006/relationships/hyperlink" Target="mailto:angela.portela@senadora.leg.br" TargetMode="External" /><Relationship Id="rId159" Type="http://schemas.openxmlformats.org/officeDocument/2006/relationships/hyperlink" Target="https://www.facebook.com/angelaportela13" TargetMode="External" /><Relationship Id="rId160" Type="http://schemas.openxmlformats.org/officeDocument/2006/relationships/hyperlink" Target="http://www.angelaportela.com.br/" TargetMode="External" /><Relationship Id="rId161" Type="http://schemas.openxmlformats.org/officeDocument/2006/relationships/hyperlink" Target="mailto:romero.juca@senador.leg.br" TargetMode="External" /><Relationship Id="rId162" Type="http://schemas.openxmlformats.org/officeDocument/2006/relationships/hyperlink" Target="https://www.facebook.com/senromerojuca" TargetMode="External" /><Relationship Id="rId163" Type="http://schemas.openxmlformats.org/officeDocument/2006/relationships/hyperlink" Target="http://www.romerojuca.com.br/" TargetMode="External" /><Relationship Id="rId164" Type="http://schemas.openxmlformats.org/officeDocument/2006/relationships/hyperlink" Target="mailto:telmariomota@senador.leg.br" TargetMode="External" /><Relationship Id="rId165" Type="http://schemas.openxmlformats.org/officeDocument/2006/relationships/hyperlink" Target="https://www.facebook.com/telmariomotarr" TargetMode="External" /><Relationship Id="rId166" Type="http://schemas.openxmlformats.org/officeDocument/2006/relationships/hyperlink" Target="http://www.telmariomota.com.br/" TargetMode="External" /><Relationship Id="rId167" Type="http://schemas.openxmlformats.org/officeDocument/2006/relationships/hyperlink" Target="mailto:ana.amelia@senadora.leg.br" TargetMode="External" /><Relationship Id="rId168" Type="http://schemas.openxmlformats.org/officeDocument/2006/relationships/hyperlink" Target="https://www.facebook.com/anaamelialm" TargetMode="External" /><Relationship Id="rId169" Type="http://schemas.openxmlformats.org/officeDocument/2006/relationships/hyperlink" Target="http://www.anaamelialemos.com.br/" TargetMode="External" /><Relationship Id="rId170" Type="http://schemas.openxmlformats.org/officeDocument/2006/relationships/hyperlink" Target="mailto:lasier.martins@senador.leg.br" TargetMode="External" /><Relationship Id="rId171" Type="http://schemas.openxmlformats.org/officeDocument/2006/relationships/hyperlink" Target="https://www.facebook.com/LasierMartinsOficial" TargetMode="External" /><Relationship Id="rId172" Type="http://schemas.openxmlformats.org/officeDocument/2006/relationships/hyperlink" Target="mailto:paulopaim@senador.leg.br" TargetMode="External" /><Relationship Id="rId173" Type="http://schemas.openxmlformats.org/officeDocument/2006/relationships/hyperlink" Target="https://www.facebook.com/paulopaim" TargetMode="External" /><Relationship Id="rId174" Type="http://schemas.openxmlformats.org/officeDocument/2006/relationships/hyperlink" Target="http://www.senadorpaim.com.br/" TargetMode="External" /><Relationship Id="rId175" Type="http://schemas.openxmlformats.org/officeDocument/2006/relationships/hyperlink" Target="mailto:dalirio.beber@senador.leg.br" TargetMode="External" /><Relationship Id="rId176" Type="http://schemas.openxmlformats.org/officeDocument/2006/relationships/hyperlink" Target="mailto:dario.berger@senador.leg.br" TargetMode="External" /><Relationship Id="rId177" Type="http://schemas.openxmlformats.org/officeDocument/2006/relationships/hyperlink" Target="https://www.facebook.com/DarioEliasBerger" TargetMode="External" /><Relationship Id="rId178" Type="http://schemas.openxmlformats.org/officeDocument/2006/relationships/hyperlink" Target="mailto:paulo.bauer@senador.leg.br" TargetMode="External" /><Relationship Id="rId179" Type="http://schemas.openxmlformats.org/officeDocument/2006/relationships/hyperlink" Target="https://www.facebook.com/paulobauer" TargetMode="External" /><Relationship Id="rId180" Type="http://schemas.openxmlformats.org/officeDocument/2006/relationships/hyperlink" Target="http://www.paulobauer.com.br/" TargetMode="External" /><Relationship Id="rId181" Type="http://schemas.openxmlformats.org/officeDocument/2006/relationships/hyperlink" Target="mailto:antoniocarlosvaladares@senador.leg.br" TargetMode="External" /><Relationship Id="rId182" Type="http://schemas.openxmlformats.org/officeDocument/2006/relationships/hyperlink" Target="https://www.facebook.com/ValadaresPSB" TargetMode="External" /><Relationship Id="rId183" Type="http://schemas.openxmlformats.org/officeDocument/2006/relationships/hyperlink" Target="http://www.senadorvaladares.com.br/" TargetMode="External" /><Relationship Id="rId184" Type="http://schemas.openxmlformats.org/officeDocument/2006/relationships/hyperlink" Target="mailto:eduardo.amorim@senador.leg.br" TargetMode="External" /><Relationship Id="rId185" Type="http://schemas.openxmlformats.org/officeDocument/2006/relationships/hyperlink" Target="https://www.facebook.com/eduardoamorim20" TargetMode="External" /><Relationship Id="rId186" Type="http://schemas.openxmlformats.org/officeDocument/2006/relationships/hyperlink" Target="http://www.eduardoamorimpsc.com.br/" TargetMode="External" /><Relationship Id="rId187" Type="http://schemas.openxmlformats.org/officeDocument/2006/relationships/hyperlink" Target="mailto:maria.carmo.alves@senadora.leg.br" TargetMode="External" /><Relationship Id="rId188" Type="http://schemas.openxmlformats.org/officeDocument/2006/relationships/hyperlink" Target="https://www.facebook.com/mariadocarmo251" TargetMode="External" /><Relationship Id="rId189" Type="http://schemas.openxmlformats.org/officeDocument/2006/relationships/hyperlink" Target="mailto:aloysionunes.ferreira@senador.leg.br" TargetMode="External" /><Relationship Id="rId190" Type="http://schemas.openxmlformats.org/officeDocument/2006/relationships/hyperlink" Target="https://www.facebook.com/aloysionunes" TargetMode="External" /><Relationship Id="rId191" Type="http://schemas.openxmlformats.org/officeDocument/2006/relationships/hyperlink" Target="http://www.aloysionunes.com/" TargetMode="External" /><Relationship Id="rId192" Type="http://schemas.openxmlformats.org/officeDocument/2006/relationships/hyperlink" Target="mailto:jose.serra@senador.leg.br" TargetMode="External" /><Relationship Id="rId193" Type="http://schemas.openxmlformats.org/officeDocument/2006/relationships/hyperlink" Target="https://www.facebook.com/JoseSerraOficial" TargetMode="External" /><Relationship Id="rId194" Type="http://schemas.openxmlformats.org/officeDocument/2006/relationships/hyperlink" Target="http://www.joseserra.com.br/" TargetMode="External" /><Relationship Id="rId195" Type="http://schemas.openxmlformats.org/officeDocument/2006/relationships/hyperlink" Target="mailto:marta.suplicy@senadora.leg.br" TargetMode="External" /><Relationship Id="rId196" Type="http://schemas.openxmlformats.org/officeDocument/2006/relationships/hyperlink" Target="https://www.facebook.com/MartaSenadora" TargetMode="External" /><Relationship Id="rId197" Type="http://schemas.openxmlformats.org/officeDocument/2006/relationships/hyperlink" Target="mailto:ataides.oliveira@senador.leg.br" TargetMode="External" /><Relationship Id="rId198" Type="http://schemas.openxmlformats.org/officeDocument/2006/relationships/hyperlink" Target="https://www.facebook.com/ataides.oliveira" TargetMode="External" /><Relationship Id="rId199" Type="http://schemas.openxmlformats.org/officeDocument/2006/relationships/hyperlink" Target="http://www.senadorataides.blogspot.com/" TargetMode="External" /><Relationship Id="rId200" Type="http://schemas.openxmlformats.org/officeDocument/2006/relationships/hyperlink" Target="mailto:donizeti.nogueira@senador.leg.br" TargetMode="External" /><Relationship Id="rId201" Type="http://schemas.openxmlformats.org/officeDocument/2006/relationships/hyperlink" Target="https://www.facebook.com/donizetidopt" TargetMode="External" /><Relationship Id="rId202" Type="http://schemas.openxmlformats.org/officeDocument/2006/relationships/hyperlink" Target="mailto:vicentinho.alves@senador.leg.br" TargetMode="External" /><Relationship Id="rId203" Type="http://schemas.openxmlformats.org/officeDocument/2006/relationships/hyperlink" Target="https://www.facebook.com/vicentinhoalves" TargetMode="External" /><Relationship Id="rId204" Type="http://schemas.openxmlformats.org/officeDocument/2006/relationships/hyperlink" Target="https://www.facebook.com/.../Eun&#237;cio-Oliveira" TargetMode="External" /><Relationship Id="rId20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workbookViewId="0" topLeftCell="A1">
      <selection activeCell="D86" sqref="D86"/>
    </sheetView>
  </sheetViews>
  <sheetFormatPr defaultColWidth="14.421875" defaultRowHeight="15.75" customHeight="1"/>
  <cols>
    <col min="1" max="1" width="23.28125" style="0" customWidth="1"/>
    <col min="4" max="4" width="48.8515625" style="0" bestFit="1" customWidth="1"/>
    <col min="5" max="5" width="44.7109375" style="0" customWidth="1"/>
    <col min="6" max="6" width="71.7109375" style="0" customWidth="1"/>
    <col min="7" max="7" width="35.421875" style="0" customWidth="1"/>
  </cols>
  <sheetData>
    <row r="1" spans="1:7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ht="15.75" customHeight="1">
      <c r="A2" s="3" t="s">
        <v>7</v>
      </c>
      <c r="B2" s="4" t="s">
        <v>8</v>
      </c>
      <c r="C2" s="4" t="s">
        <v>9</v>
      </c>
      <c r="D2" s="4" t="s">
        <v>10</v>
      </c>
      <c r="E2" s="5" t="str">
        <f>HYPERLINK("mailto:gladson.cameli@senador.leg.br","gladson.cameli@senador.leg.br")</f>
        <v>gladson.cameli@senador.leg.br</v>
      </c>
      <c r="F2" s="6" t="s">
        <v>11</v>
      </c>
      <c r="G2" s="6" t="s">
        <v>12</v>
      </c>
    </row>
    <row r="3" spans="1:7" ht="15.75" customHeight="1">
      <c r="A3" s="3" t="s">
        <v>13</v>
      </c>
      <c r="B3" s="4" t="s">
        <v>14</v>
      </c>
      <c r="C3" s="4" t="s">
        <v>9</v>
      </c>
      <c r="D3" s="4" t="s">
        <v>15</v>
      </c>
      <c r="E3" s="5" t="str">
        <f>HYPERLINK("mailto:jorge.viana@senador.leg.br","jorge.viana@senador.leg.br")</f>
        <v>jorge.viana@senador.leg.br</v>
      </c>
      <c r="F3" s="6" t="s">
        <v>16</v>
      </c>
      <c r="G3" s="6" t="s">
        <v>17</v>
      </c>
    </row>
    <row r="4" spans="1:7" ht="15.75" customHeight="1">
      <c r="A4" s="3" t="s">
        <v>18</v>
      </c>
      <c r="B4" s="4" t="s">
        <v>19</v>
      </c>
      <c r="C4" s="4" t="s">
        <v>9</v>
      </c>
      <c r="D4" s="4" t="s">
        <v>20</v>
      </c>
      <c r="E4" s="5" t="str">
        <f>HYPERLINK("mailto:sergio.petecao@senador.leg.br","sergio.petecao@senador.leg.br")</f>
        <v>sergio.petecao@senador.leg.br</v>
      </c>
      <c r="F4" s="7"/>
      <c r="G4" s="6" t="s">
        <v>21</v>
      </c>
    </row>
    <row r="5" spans="1:7" ht="15.75" customHeight="1">
      <c r="A5" s="3" t="s">
        <v>22</v>
      </c>
      <c r="B5" s="4" t="s">
        <v>8</v>
      </c>
      <c r="C5" s="4" t="s">
        <v>23</v>
      </c>
      <c r="D5" s="4" t="s">
        <v>24</v>
      </c>
      <c r="E5" s="5" t="str">
        <f>HYPERLINK("mailto:benedito.lira@senador.leg.br","benedito.lira@senador.leg.br")</f>
        <v>benedito.lira@senador.leg.br</v>
      </c>
      <c r="F5" s="6" t="s">
        <v>25</v>
      </c>
      <c r="G5" s="7"/>
    </row>
    <row r="6" spans="1:7" ht="15.75" customHeight="1">
      <c r="A6" s="3" t="s">
        <v>26</v>
      </c>
      <c r="B6" s="4" t="s">
        <v>27</v>
      </c>
      <c r="C6" s="4" t="s">
        <v>23</v>
      </c>
      <c r="D6" s="4" t="s">
        <v>28</v>
      </c>
      <c r="E6" s="5" t="str">
        <f>HYPERLINK("mailto:fernando.collor@senador.leg.br","fernando.collor@senador.leg.br")</f>
        <v>fernando.collor@senador.leg.br</v>
      </c>
      <c r="F6" s="6" t="s">
        <v>29</v>
      </c>
      <c r="G6" s="7"/>
    </row>
    <row r="7" spans="1:7" ht="15.75" customHeight="1">
      <c r="A7" s="3" t="s">
        <v>30</v>
      </c>
      <c r="B7" s="4" t="s">
        <v>31</v>
      </c>
      <c r="C7" s="4" t="s">
        <v>23</v>
      </c>
      <c r="D7" s="4" t="s">
        <v>32</v>
      </c>
      <c r="E7" s="5" t="str">
        <f>HYPERLINK("mailto:renan.calheiros@senador.leg.br","renan.calheiros@senador.leg.br")</f>
        <v>renan.calheiros@senador.leg.br</v>
      </c>
      <c r="F7" s="7"/>
      <c r="G7" s="6" t="s">
        <v>33</v>
      </c>
    </row>
    <row r="8" spans="1:7" ht="15.75" customHeight="1">
      <c r="A8" s="3" t="s">
        <v>34</v>
      </c>
      <c r="B8" s="4" t="s">
        <v>19</v>
      </c>
      <c r="C8" s="4" t="s">
        <v>35</v>
      </c>
      <c r="D8" s="4" t="s">
        <v>36</v>
      </c>
      <c r="E8" s="5" t="str">
        <f>HYPERLINK("mailto:omar.aziz@senador.leg.br","omar.aziz@senador.leg.br")</f>
        <v>omar.aziz@senador.leg.br</v>
      </c>
      <c r="F8" s="6" t="s">
        <v>37</v>
      </c>
      <c r="G8" s="6" t="s">
        <v>38</v>
      </c>
    </row>
    <row r="9" spans="1:7" ht="15.75" customHeight="1">
      <c r="A9" s="3" t="s">
        <v>39</v>
      </c>
      <c r="B9" s="4" t="s">
        <v>31</v>
      </c>
      <c r="C9" s="4" t="s">
        <v>35</v>
      </c>
      <c r="D9" s="4" t="s">
        <v>40</v>
      </c>
      <c r="E9" s="5" t="str">
        <f>HYPERLINK("mailto:sandrabraga@senadora.leg.br","sandrabraga@senadora.leg.br")</f>
        <v>sandrabraga@senadora.leg.br</v>
      </c>
      <c r="F9" s="7"/>
      <c r="G9" s="6" t="s">
        <v>41</v>
      </c>
    </row>
    <row r="10" spans="1:7" ht="15.75" customHeight="1">
      <c r="A10" s="3" t="s">
        <v>42</v>
      </c>
      <c r="B10" s="4" t="s">
        <v>43</v>
      </c>
      <c r="C10" s="4" t="s">
        <v>35</v>
      </c>
      <c r="D10" s="4" t="s">
        <v>44</v>
      </c>
      <c r="E10" s="5" t="str">
        <f>HYPERLINK("mailto:vanessa.grazziotin@senadora.leg.br","vanessa.grazziotin@senadora.leg.br")</f>
        <v>vanessa.grazziotin@senadora.leg.br</v>
      </c>
      <c r="F10" s="7"/>
      <c r="G10" s="6" t="s">
        <v>45</v>
      </c>
    </row>
    <row r="11" spans="1:7" ht="15.75" customHeight="1">
      <c r="A11" s="3" t="s">
        <v>46</v>
      </c>
      <c r="B11" s="4" t="s">
        <v>47</v>
      </c>
      <c r="C11" s="4" t="s">
        <v>48</v>
      </c>
      <c r="D11" s="4" t="s">
        <v>49</v>
      </c>
      <c r="E11" s="5" t="str">
        <f>HYPERLINK("mailto:davi.alcolumbre@senador.leg.br","davi.alcolumbre@senador.leg.br")</f>
        <v>davi.alcolumbre@senador.leg.br</v>
      </c>
      <c r="F11" s="6" t="s">
        <v>50</v>
      </c>
      <c r="G11" s="7"/>
    </row>
    <row r="12" spans="1:7" ht="15.75" customHeight="1">
      <c r="A12" s="3" t="s">
        <v>51</v>
      </c>
      <c r="B12" s="4" t="s">
        <v>52</v>
      </c>
      <c r="C12" s="4" t="s">
        <v>48</v>
      </c>
      <c r="D12" s="4" t="s">
        <v>53</v>
      </c>
      <c r="E12" s="5" t="str">
        <f>HYPERLINK("mailto:joao.capiberibe@senador.leg.br","joao.capiberibe@senador.leg.br")</f>
        <v>joao.capiberibe@senador.leg.br</v>
      </c>
      <c r="F12" s="6" t="s">
        <v>54</v>
      </c>
      <c r="G12" s="6" t="s">
        <v>55</v>
      </c>
    </row>
    <row r="13" spans="1:7" ht="15.75" customHeight="1">
      <c r="A13" s="3" t="s">
        <v>56</v>
      </c>
      <c r="B13" s="4" t="s">
        <v>57</v>
      </c>
      <c r="C13" s="4" t="s">
        <v>48</v>
      </c>
      <c r="D13" s="4" t="s">
        <v>58</v>
      </c>
      <c r="E13" s="5" t="str">
        <f>HYPERLINK("mailto:randolfe.rodrigues@senador.leg.br","randolfe.rodrigues@senador.leg.br")</f>
        <v>randolfe.rodrigues@senador.leg.br</v>
      </c>
      <c r="F13" s="6" t="s">
        <v>59</v>
      </c>
      <c r="G13" s="6" t="s">
        <v>60</v>
      </c>
    </row>
    <row r="14" spans="1:7" ht="15.75" customHeight="1">
      <c r="A14" s="3" t="s">
        <v>61</v>
      </c>
      <c r="B14" s="4" t="s">
        <v>52</v>
      </c>
      <c r="C14" s="4" t="s">
        <v>62</v>
      </c>
      <c r="D14" s="4" t="s">
        <v>63</v>
      </c>
      <c r="E14" s="5" t="str">
        <f>HYPERLINK("mailto:lidice.mata@senadora.leg.br","lidice.mata@senadora.leg.br")</f>
        <v>lidice.mata@senadora.leg.br</v>
      </c>
      <c r="F14" s="7"/>
      <c r="G14" s="7"/>
    </row>
    <row r="15" spans="1:7" ht="15.75" customHeight="1">
      <c r="A15" s="3" t="s">
        <v>64</v>
      </c>
      <c r="B15" s="4" t="s">
        <v>19</v>
      </c>
      <c r="C15" s="4" t="s">
        <v>62</v>
      </c>
      <c r="D15" s="4" t="s">
        <v>65</v>
      </c>
      <c r="E15" s="5" t="str">
        <f>HYPERLINK("mailto:otto.alencar@senador.leg.br","otto.alencar@senador.leg.br")</f>
        <v>otto.alencar@senador.leg.br</v>
      </c>
      <c r="F15" s="6" t="s">
        <v>66</v>
      </c>
      <c r="G15" s="6" t="s">
        <v>67</v>
      </c>
    </row>
    <row r="16" spans="1:7" ht="15.75" customHeight="1">
      <c r="A16" s="3" t="s">
        <v>68</v>
      </c>
      <c r="B16" s="4" t="s">
        <v>14</v>
      </c>
      <c r="C16" s="4" t="s">
        <v>62</v>
      </c>
      <c r="D16" s="4" t="s">
        <v>69</v>
      </c>
      <c r="E16" s="5" t="str">
        <f>HYPERLINK("mailto:pinheiro@senador.leg.br","pinheiro@senador.leg.br")</f>
        <v>pinheiro@senador.leg.br</v>
      </c>
      <c r="F16" s="6" t="s">
        <v>70</v>
      </c>
      <c r="G16" s="6" t="s">
        <v>71</v>
      </c>
    </row>
    <row r="17" spans="1:7" ht="15.75" customHeight="1">
      <c r="A17" s="3" t="s">
        <v>72</v>
      </c>
      <c r="B17" s="4" t="s">
        <v>31</v>
      </c>
      <c r="C17" s="4" t="s">
        <v>73</v>
      </c>
      <c r="D17" s="4" t="s">
        <v>74</v>
      </c>
      <c r="E17" s="5" t="str">
        <f>HYPERLINK("mailto:eunicio.oliveira@senador.leg.br","eunicio.oliveira@senador.leg.br")</f>
        <v>eunicio.oliveira@senador.leg.br</v>
      </c>
      <c r="F17" s="9" t="s">
        <v>75</v>
      </c>
      <c r="G17" s="6" t="s">
        <v>76</v>
      </c>
    </row>
    <row r="18" spans="1:7" ht="15.75" customHeight="1">
      <c r="A18" s="3" t="s">
        <v>77</v>
      </c>
      <c r="B18" s="4" t="s">
        <v>14</v>
      </c>
      <c r="C18" s="4" t="s">
        <v>73</v>
      </c>
      <c r="D18" s="4" t="s">
        <v>78</v>
      </c>
      <c r="E18" s="5" t="str">
        <f>HYPERLINK("mailto:jose.pimentel@senador.leg.br","jose.pimentel@senador.leg.br")</f>
        <v>jose.pimentel@senador.leg.br</v>
      </c>
      <c r="F18" s="6" t="s">
        <v>79</v>
      </c>
      <c r="G18" s="6" t="s">
        <v>80</v>
      </c>
    </row>
    <row r="19" spans="1:7" ht="15.75" customHeight="1">
      <c r="A19" s="3" t="s">
        <v>81</v>
      </c>
      <c r="B19" s="4" t="s">
        <v>82</v>
      </c>
      <c r="C19" s="4" t="s">
        <v>73</v>
      </c>
      <c r="D19" s="4" t="s">
        <v>83</v>
      </c>
      <c r="E19" s="5" t="str">
        <f>HYPERLINK("mailto:tasso.jereissati@senador.leg.br","tasso.jereissati@senador.leg.br")</f>
        <v>tasso.jereissati@senador.leg.br</v>
      </c>
      <c r="F19" s="6" t="s">
        <v>84</v>
      </c>
      <c r="G19" s="6" t="s">
        <v>85</v>
      </c>
    </row>
    <row r="20" spans="1:7" ht="15.75" customHeight="1">
      <c r="A20" s="3" t="s">
        <v>86</v>
      </c>
      <c r="B20" s="4" t="s">
        <v>87</v>
      </c>
      <c r="C20" s="4" t="s">
        <v>88</v>
      </c>
      <c r="D20" s="4" t="s">
        <v>89</v>
      </c>
      <c r="E20" s="5" t="str">
        <f>HYPERLINK("mailto:cristovam.buarque@senador.leg.br","cristovam.buarque@senador.leg.br")</f>
        <v>cristovam.buarque@senador.leg.br</v>
      </c>
      <c r="F20" s="6" t="s">
        <v>90</v>
      </c>
      <c r="G20" s="6" t="s">
        <v>91</v>
      </c>
    </row>
    <row r="21" spans="1:7" ht="15.75" customHeight="1">
      <c r="A21" s="3" t="s">
        <v>92</v>
      </c>
      <c r="B21" s="4" t="s">
        <v>19</v>
      </c>
      <c r="C21" s="4" t="s">
        <v>88</v>
      </c>
      <c r="D21" s="4" t="s">
        <v>93</v>
      </c>
      <c r="E21" s="5" t="str">
        <f>HYPERLINK("mailto:heliojose@senador.leg.br","heliojose@senador.leg.br")</f>
        <v>heliojose@senador.leg.br</v>
      </c>
      <c r="F21" s="6" t="s">
        <v>94</v>
      </c>
      <c r="G21" s="6" t="s">
        <v>95</v>
      </c>
    </row>
    <row r="22" spans="1:7" ht="15.75" customHeight="1">
      <c r="A22" s="3" t="s">
        <v>96</v>
      </c>
      <c r="B22" s="4" t="s">
        <v>87</v>
      </c>
      <c r="C22" s="4" t="s">
        <v>88</v>
      </c>
      <c r="D22" s="4" t="s">
        <v>97</v>
      </c>
      <c r="E22" s="5" t="str">
        <f>HYPERLINK("mailto:reguffe@senador.leg.br","reguffe@senador.leg.br")</f>
        <v>reguffe@senador.leg.br</v>
      </c>
      <c r="F22" s="6" t="s">
        <v>98</v>
      </c>
      <c r="G22" s="7"/>
    </row>
    <row r="23" spans="1:7" ht="15.75" customHeight="1">
      <c r="A23" s="3" t="s">
        <v>99</v>
      </c>
      <c r="B23" s="4" t="s">
        <v>100</v>
      </c>
      <c r="C23" s="4" t="s">
        <v>101</v>
      </c>
      <c r="D23" s="4" t="s">
        <v>102</v>
      </c>
      <c r="E23" s="5" t="str">
        <f>HYPERLINK("mailto:magno.malta@senador.leg.br","magno.malta@senador.leg.br")</f>
        <v>magno.malta@senador.leg.br</v>
      </c>
      <c r="F23" s="6" t="s">
        <v>103</v>
      </c>
      <c r="G23" s="6" t="s">
        <v>104</v>
      </c>
    </row>
    <row r="24" spans="1:7" ht="14.25">
      <c r="A24" s="3" t="s">
        <v>105</v>
      </c>
      <c r="B24" s="4" t="s">
        <v>31</v>
      </c>
      <c r="C24" s="4" t="s">
        <v>101</v>
      </c>
      <c r="D24" s="4" t="s">
        <v>106</v>
      </c>
      <c r="E24" s="5" t="str">
        <f>HYPERLINK("mailto:ricardo.ferraco@senador.leg.br","ricardo.ferraco@senador.leg.br")</f>
        <v>ricardo.ferraco@senador.leg.br</v>
      </c>
      <c r="F24" s="6" t="s">
        <v>107</v>
      </c>
      <c r="G24" s="6" t="s">
        <v>108</v>
      </c>
    </row>
    <row r="25" spans="1:7" ht="14.25">
      <c r="A25" s="3" t="s">
        <v>109</v>
      </c>
      <c r="B25" s="4" t="s">
        <v>31</v>
      </c>
      <c r="C25" s="4" t="s">
        <v>101</v>
      </c>
      <c r="D25" s="4" t="s">
        <v>110</v>
      </c>
      <c r="E25" s="5" t="str">
        <f>HYPERLINK("mailto:rose.freitas@senadora.leg.br","rose.freitas@senadora.leg.br")</f>
        <v>rose.freitas@senadora.leg.br</v>
      </c>
      <c r="F25" s="6" t="s">
        <v>111</v>
      </c>
      <c r="G25" s="6" t="s">
        <v>112</v>
      </c>
    </row>
    <row r="26" spans="1:7" ht="14.25">
      <c r="A26" s="3" t="s">
        <v>113</v>
      </c>
      <c r="B26" s="4" t="s">
        <v>52</v>
      </c>
      <c r="C26" s="4" t="s">
        <v>114</v>
      </c>
      <c r="D26" s="4" t="s">
        <v>115</v>
      </c>
      <c r="E26" s="5" t="str">
        <f>HYPERLINK("mailto:lucia.vania@senadora.leg.br","lucia.vania@senadora.leg.br")</f>
        <v>lucia.vania@senadora.leg.br</v>
      </c>
      <c r="F26" s="7"/>
      <c r="G26" s="6" t="s">
        <v>116</v>
      </c>
    </row>
    <row r="27" spans="1:7" ht="14.25">
      <c r="A27" s="3" t="s">
        <v>117</v>
      </c>
      <c r="B27" s="4" t="s">
        <v>47</v>
      </c>
      <c r="C27" s="4" t="s">
        <v>114</v>
      </c>
      <c r="D27" s="4" t="s">
        <v>118</v>
      </c>
      <c r="E27" s="5" t="str">
        <f>HYPERLINK("mailto:ronaldo.caiado@senador.leg.br","ronaldo.caiado@senador.leg.br")</f>
        <v>ronaldo.caiado@senador.leg.br</v>
      </c>
      <c r="F27" s="6" t="s">
        <v>119</v>
      </c>
      <c r="G27" s="6" t="s">
        <v>120</v>
      </c>
    </row>
    <row r="28" spans="1:7" ht="14.25">
      <c r="A28" s="3" t="s">
        <v>121</v>
      </c>
      <c r="B28" s="4" t="s">
        <v>8</v>
      </c>
      <c r="C28" s="4" t="s">
        <v>114</v>
      </c>
      <c r="D28" s="4" t="s">
        <v>122</v>
      </c>
      <c r="E28" s="5" t="str">
        <f>HYPERLINK("mailto:wilder.morais@senador.leg.br","wilder.morais@senador.leg.br")</f>
        <v>wilder.morais@senador.leg.br</v>
      </c>
      <c r="F28" s="6" t="s">
        <v>123</v>
      </c>
      <c r="G28" s="6" t="s">
        <v>124</v>
      </c>
    </row>
    <row r="29" spans="1:7" ht="14.25">
      <c r="A29" s="3" t="s">
        <v>125</v>
      </c>
      <c r="B29" s="4" t="s">
        <v>31</v>
      </c>
      <c r="C29" s="4" t="s">
        <v>126</v>
      </c>
      <c r="D29" s="4" t="s">
        <v>127</v>
      </c>
      <c r="E29" s="5" t="str">
        <f>HYPERLINK("mailto:edison.lobao@senador.leg.br","edison.lobao@senador.leg.br")</f>
        <v>edison.lobao@senador.leg.br</v>
      </c>
      <c r="F29" s="6" t="s">
        <v>128</v>
      </c>
      <c r="G29" s="6" t="s">
        <v>129</v>
      </c>
    </row>
    <row r="30" spans="1:7" ht="14.25">
      <c r="A30" s="3" t="s">
        <v>130</v>
      </c>
      <c r="B30" s="4" t="s">
        <v>31</v>
      </c>
      <c r="C30" s="4" t="s">
        <v>126</v>
      </c>
      <c r="D30" s="4" t="s">
        <v>131</v>
      </c>
      <c r="E30" s="5" t="str">
        <f>HYPERLINK("mailto:joao.alberto.souza@senador.leg.br","joao.alberto.souza@senador.leg.br")</f>
        <v>joao.alberto.souza@senador.leg.br</v>
      </c>
      <c r="F30" s="7"/>
      <c r="G30" s="7"/>
    </row>
    <row r="31" spans="1:7" ht="14.25">
      <c r="A31" s="3" t="s">
        <v>132</v>
      </c>
      <c r="B31" s="4" t="s">
        <v>52</v>
      </c>
      <c r="C31" s="4" t="s">
        <v>126</v>
      </c>
      <c r="D31" s="4" t="s">
        <v>133</v>
      </c>
      <c r="E31" s="5" t="str">
        <f>HYPERLINK("mailto:robertorocha@senador.leg.br","robertorocha@senador.leg.br")</f>
        <v>robertorocha@senador.leg.br</v>
      </c>
      <c r="F31" s="6" t="s">
        <v>134</v>
      </c>
      <c r="G31" s="7"/>
    </row>
    <row r="32" spans="1:7" ht="14.25">
      <c r="A32" s="3" t="s">
        <v>135</v>
      </c>
      <c r="B32" s="4" t="s">
        <v>82</v>
      </c>
      <c r="C32" s="4" t="s">
        <v>136</v>
      </c>
      <c r="D32" s="4" t="s">
        <v>137</v>
      </c>
      <c r="E32" s="5" t="str">
        <f>HYPERLINK("mailto:aecio.neves@senador.leg.br","aecio.neves@senador.leg.br")</f>
        <v>aecio.neves@senador.leg.br</v>
      </c>
      <c r="F32" s="6" t="s">
        <v>138</v>
      </c>
      <c r="G32" s="6" t="s">
        <v>139</v>
      </c>
    </row>
    <row r="33" spans="1:7" ht="14.25">
      <c r="A33" s="3" t="s">
        <v>140</v>
      </c>
      <c r="B33" s="4" t="s">
        <v>82</v>
      </c>
      <c r="C33" s="4" t="s">
        <v>136</v>
      </c>
      <c r="D33" s="4" t="s">
        <v>141</v>
      </c>
      <c r="E33" s="5" t="str">
        <f>HYPERLINK("mailto:antonio.anastasia@senador.leg.br","antonio.anastasia@senador.leg.br")</f>
        <v>antonio.anastasia@senador.leg.br</v>
      </c>
      <c r="F33" s="6" t="s">
        <v>142</v>
      </c>
      <c r="G33" s="6" t="s">
        <v>143</v>
      </c>
    </row>
    <row r="34" spans="1:7" ht="14.25">
      <c r="A34" s="3" t="s">
        <v>144</v>
      </c>
      <c r="B34" s="4" t="s">
        <v>87</v>
      </c>
      <c r="C34" s="4" t="s">
        <v>136</v>
      </c>
      <c r="D34" s="4" t="s">
        <v>145</v>
      </c>
      <c r="E34" s="5" t="str">
        <f>HYPERLINK("mailto:zeze.perrella@senador.leg.br","zeze.perrella@senador.leg.br")</f>
        <v>zeze.perrella@senador.leg.br</v>
      </c>
      <c r="F34" s="6" t="s">
        <v>146</v>
      </c>
      <c r="G34" s="7"/>
    </row>
    <row r="35" spans="1:7" ht="14.25">
      <c r="A35" s="3" t="s">
        <v>147</v>
      </c>
      <c r="B35" s="4" t="s">
        <v>14</v>
      </c>
      <c r="C35" s="4" t="s">
        <v>148</v>
      </c>
      <c r="D35" s="4" t="s">
        <v>149</v>
      </c>
      <c r="E35" s="5" t="str">
        <f>HYPERLINK("mailto:delcidio.amaral@senador.leg.br","delcidio.amaral@senador.leg.br")</f>
        <v>delcidio.amaral@senador.leg.br</v>
      </c>
      <c r="F35" s="6" t="s">
        <v>150</v>
      </c>
      <c r="G35" s="6" t="s">
        <v>151</v>
      </c>
    </row>
    <row r="36" spans="1:7" ht="14.25">
      <c r="A36" s="3" t="s">
        <v>152</v>
      </c>
      <c r="B36" s="4" t="s">
        <v>31</v>
      </c>
      <c r="C36" s="4" t="s">
        <v>148</v>
      </c>
      <c r="D36" s="4" t="s">
        <v>153</v>
      </c>
      <c r="E36" s="5" t="str">
        <f>HYPERLINK("mailto:simone.tebet@senadora.leg.br","simone.tebet@senadora.leg.br")</f>
        <v>simone.tebet@senadora.leg.br</v>
      </c>
      <c r="F36" s="6" t="s">
        <v>154</v>
      </c>
      <c r="G36" s="7"/>
    </row>
    <row r="37" spans="1:7" ht="14.25">
      <c r="A37" s="3" t="s">
        <v>155</v>
      </c>
      <c r="B37" s="4" t="s">
        <v>31</v>
      </c>
      <c r="C37" s="4" t="s">
        <v>148</v>
      </c>
      <c r="D37" s="4" t="s">
        <v>156</v>
      </c>
      <c r="E37" s="5" t="str">
        <f>HYPERLINK("mailto:waldemir.moka@senador.leg.br","waldemir.moka@senador.leg.br")</f>
        <v>waldemir.moka@senador.leg.br</v>
      </c>
      <c r="F37" s="6" t="s">
        <v>157</v>
      </c>
      <c r="G37" s="6" t="s">
        <v>158</v>
      </c>
    </row>
    <row r="38" spans="1:7" ht="14.25">
      <c r="A38" s="3" t="s">
        <v>159</v>
      </c>
      <c r="B38" s="4" t="s">
        <v>100</v>
      </c>
      <c r="C38" s="4" t="s">
        <v>160</v>
      </c>
      <c r="D38" s="4" t="s">
        <v>161</v>
      </c>
      <c r="E38" s="5" t="str">
        <f>HYPERLINK("mailto:blairomaggi@senador.leg.br","blairomaggi@senador.leg.br")</f>
        <v>blairomaggi@senador.leg.br</v>
      </c>
      <c r="F38" s="6" t="s">
        <v>162</v>
      </c>
      <c r="G38" s="6" t="s">
        <v>163</v>
      </c>
    </row>
    <row r="39" spans="1:7" ht="14.25">
      <c r="A39" s="3" t="s">
        <v>164</v>
      </c>
      <c r="B39" s="4" t="s">
        <v>165</v>
      </c>
      <c r="C39" s="4" t="s">
        <v>160</v>
      </c>
      <c r="D39" s="4" t="s">
        <v>166</v>
      </c>
      <c r="E39" s="5" t="str">
        <f>HYPERLINK("mailto:josemedeiros@senador.leg.br","josemedeiros@senador.leg.br")</f>
        <v>josemedeiros@senador.leg.br</v>
      </c>
      <c r="F39" s="6" t="s">
        <v>167</v>
      </c>
      <c r="G39" s="7"/>
    </row>
    <row r="40" spans="1:7" ht="14.25">
      <c r="A40" s="3" t="s">
        <v>168</v>
      </c>
      <c r="B40" s="4" t="s">
        <v>100</v>
      </c>
      <c r="C40" s="4" t="s">
        <v>160</v>
      </c>
      <c r="D40" s="4" t="s">
        <v>169</v>
      </c>
      <c r="E40" s="5" t="str">
        <f>HYPERLINK("mailto:wellington.fagundes@senador.leg.br","wellington.fagundes@senador.leg.br")</f>
        <v>wellington.fagundes@senador.leg.br</v>
      </c>
      <c r="F40" s="6" t="s">
        <v>170</v>
      </c>
      <c r="G40" s="6" t="s">
        <v>171</v>
      </c>
    </row>
    <row r="41" spans="1:7" ht="14.25">
      <c r="A41" s="3" t="s">
        <v>172</v>
      </c>
      <c r="B41" s="4" t="s">
        <v>82</v>
      </c>
      <c r="C41" s="4" t="s">
        <v>173</v>
      </c>
      <c r="D41" s="4" t="s">
        <v>174</v>
      </c>
      <c r="E41" s="5" t="str">
        <f>HYPERLINK("mailto:flexa.ribeiro@senador.leg.br","flexa.ribeiro@senador.leg.br")</f>
        <v>flexa.ribeiro@senador.leg.br</v>
      </c>
      <c r="F41" s="6" t="s">
        <v>175</v>
      </c>
      <c r="G41" s="6" t="s">
        <v>176</v>
      </c>
    </row>
    <row r="42" spans="1:7" ht="14.25">
      <c r="A42" s="3" t="s">
        <v>177</v>
      </c>
      <c r="B42" s="4" t="s">
        <v>31</v>
      </c>
      <c r="C42" s="4" t="s">
        <v>173</v>
      </c>
      <c r="D42" s="4" t="s">
        <v>178</v>
      </c>
      <c r="E42" s="5" t="str">
        <f>HYPERLINK("mailto:jader.barbalho@senador.leg.br","jader.barbalho@senador.leg.br")</f>
        <v>jader.barbalho@senador.leg.br</v>
      </c>
      <c r="F42" s="6" t="s">
        <v>179</v>
      </c>
      <c r="G42" s="7"/>
    </row>
    <row r="43" spans="1:7" ht="14.25">
      <c r="A43" s="3" t="s">
        <v>180</v>
      </c>
      <c r="B43" s="4" t="s">
        <v>14</v>
      </c>
      <c r="C43" s="4" t="s">
        <v>173</v>
      </c>
      <c r="D43" s="4" t="s">
        <v>181</v>
      </c>
      <c r="E43" s="5" t="str">
        <f>HYPERLINK("mailto:paulo.rocha@senador.leg.br","paulo.rocha@senador.leg.br")</f>
        <v>paulo.rocha@senador.leg.br</v>
      </c>
      <c r="F43" s="6" t="s">
        <v>182</v>
      </c>
      <c r="G43" s="7"/>
    </row>
    <row r="44" spans="1:7" ht="14.25">
      <c r="A44" s="3" t="s">
        <v>183</v>
      </c>
      <c r="B44" s="4" t="s">
        <v>82</v>
      </c>
      <c r="C44" s="4" t="s">
        <v>184</v>
      </c>
      <c r="D44" s="4" t="s">
        <v>185</v>
      </c>
      <c r="E44" s="5" t="str">
        <f>HYPERLINK("mailto:cassio.cunha.lima@senador.leg.br","cassio.cunha.lima@senador.leg.br")</f>
        <v>cassio.cunha.lima@senador.leg.br</v>
      </c>
      <c r="F44" s="6" t="s">
        <v>186</v>
      </c>
      <c r="G44" s="6" t="s">
        <v>187</v>
      </c>
    </row>
    <row r="45" spans="1:7" ht="14.25">
      <c r="A45" s="3" t="s">
        <v>188</v>
      </c>
      <c r="B45" s="4" t="s">
        <v>31</v>
      </c>
      <c r="C45" s="4" t="s">
        <v>184</v>
      </c>
      <c r="D45" s="4" t="s">
        <v>189</v>
      </c>
      <c r="E45" s="5" t="str">
        <f>HYPERLINK("mailto:jose.maranhao@senador.leg.br","jose.maranhao@senador.leg.br")</f>
        <v>jose.maranhao@senador.leg.br</v>
      </c>
      <c r="F45" s="6" t="s">
        <v>190</v>
      </c>
      <c r="G45" s="7"/>
    </row>
    <row r="46" spans="1:7" ht="14.25">
      <c r="A46" s="3" t="s">
        <v>191</v>
      </c>
      <c r="B46" s="4" t="s">
        <v>31</v>
      </c>
      <c r="C46" s="4" t="s">
        <v>184</v>
      </c>
      <c r="D46" s="4" t="s">
        <v>192</v>
      </c>
      <c r="E46" s="5" t="str">
        <f>HYPERLINK("mailto:raimundo.lira@senador.leg.br","raimundo.lira@senador.leg.br")</f>
        <v>raimundo.lira@senador.leg.br</v>
      </c>
      <c r="F46" s="6" t="s">
        <v>193</v>
      </c>
      <c r="G46" s="6" t="s">
        <v>194</v>
      </c>
    </row>
    <row r="47" spans="1:7" ht="14.25">
      <c r="A47" s="3" t="s">
        <v>195</v>
      </c>
      <c r="B47" s="4" t="s">
        <v>27</v>
      </c>
      <c r="C47" s="4" t="s">
        <v>196</v>
      </c>
      <c r="D47" s="4" t="s">
        <v>197</v>
      </c>
      <c r="E47" s="5" t="str">
        <f>HYPERLINK("mailto:douglas.cintra@senador.leg.br","douglas.cintra@senador.leg.br")</f>
        <v>douglas.cintra@senador.leg.br</v>
      </c>
      <c r="F47" s="6" t="s">
        <v>198</v>
      </c>
      <c r="G47" s="7"/>
    </row>
    <row r="48" spans="1:7" ht="14.25">
      <c r="A48" s="3" t="s">
        <v>199</v>
      </c>
      <c r="B48" s="4" t="s">
        <v>52</v>
      </c>
      <c r="C48" s="4" t="s">
        <v>196</v>
      </c>
      <c r="D48" s="4" t="s">
        <v>200</v>
      </c>
      <c r="E48" s="5" t="str">
        <f>HYPERLINK("mailto:fernandobezerracoelho@senador.leg.br","fernandobezerracoelho@senador.leg.br")</f>
        <v>fernandobezerracoelho@senador.leg.br</v>
      </c>
      <c r="F48" s="6" t="s">
        <v>201</v>
      </c>
      <c r="G48" s="7"/>
    </row>
    <row r="49" spans="1:7" ht="14.25">
      <c r="A49" s="3" t="s">
        <v>202</v>
      </c>
      <c r="B49" s="4" t="s">
        <v>14</v>
      </c>
      <c r="C49" s="4" t="s">
        <v>196</v>
      </c>
      <c r="D49" s="4" t="s">
        <v>203</v>
      </c>
      <c r="E49" s="5" t="str">
        <f>HYPERLINK("mailto:humberto.costa@senador.leg.br","humberto.costa@senador.leg.br")</f>
        <v>humberto.costa@senador.leg.br</v>
      </c>
      <c r="F49" s="6" t="s">
        <v>204</v>
      </c>
      <c r="G49" s="6" t="s">
        <v>205</v>
      </c>
    </row>
    <row r="50" spans="1:7" ht="14.25">
      <c r="A50" s="3" t="s">
        <v>206</v>
      </c>
      <c r="B50" s="4" t="s">
        <v>8</v>
      </c>
      <c r="C50" s="4" t="s">
        <v>207</v>
      </c>
      <c r="D50" s="4" t="s">
        <v>208</v>
      </c>
      <c r="E50" s="5" t="str">
        <f>HYPERLINK("mailto:ciro.nogueira@senador.leg.br","ciro.nogueira@senador.leg.br")</f>
        <v>ciro.nogueira@senador.leg.br</v>
      </c>
      <c r="F50" s="6" t="s">
        <v>209</v>
      </c>
      <c r="G50" s="6" t="s">
        <v>210</v>
      </c>
    </row>
    <row r="51" spans="1:7" ht="14.25">
      <c r="A51" s="3" t="s">
        <v>211</v>
      </c>
      <c r="B51" s="4" t="s">
        <v>27</v>
      </c>
      <c r="C51" s="4" t="s">
        <v>207</v>
      </c>
      <c r="D51" s="4" t="s">
        <v>212</v>
      </c>
      <c r="E51" s="5" t="str">
        <f>HYPERLINK("mailto:elmano.ferrer@senador.leg.br","elmano.ferrer@senador.leg.br")</f>
        <v>elmano.ferrer@senador.leg.br</v>
      </c>
      <c r="F51" s="6" t="s">
        <v>213</v>
      </c>
      <c r="G51" s="7"/>
    </row>
    <row r="52" spans="1:7" ht="14.25">
      <c r="A52" s="3" t="s">
        <v>214</v>
      </c>
      <c r="B52" s="4" t="s">
        <v>14</v>
      </c>
      <c r="C52" s="4" t="s">
        <v>207</v>
      </c>
      <c r="D52" s="4" t="s">
        <v>215</v>
      </c>
      <c r="E52" s="5" t="str">
        <f>HYPERLINK("mailto:reginasousa@senadora.leg.br","reginasousa@senadora.leg.br")</f>
        <v>reginasousa@senadora.leg.br</v>
      </c>
      <c r="F52" s="7"/>
      <c r="G52" s="6" t="s">
        <v>216</v>
      </c>
    </row>
    <row r="53" spans="1:7" ht="14.25">
      <c r="A53" s="3" t="s">
        <v>217</v>
      </c>
      <c r="B53" s="4" t="s">
        <v>82</v>
      </c>
      <c r="C53" s="4" t="s">
        <v>100</v>
      </c>
      <c r="D53" s="4" t="s">
        <v>218</v>
      </c>
      <c r="E53" s="5" t="str">
        <f>HYPERLINK("mailto:alvarodias@senador.leg.br","alvarodias@senador.leg.br")</f>
        <v>alvarodias@senador.leg.br</v>
      </c>
      <c r="F53" s="6" t="s">
        <v>219</v>
      </c>
      <c r="G53" s="6" t="s">
        <v>220</v>
      </c>
    </row>
    <row r="54" spans="1:7" ht="14.25">
      <c r="A54" s="3" t="s">
        <v>221</v>
      </c>
      <c r="B54" s="4" t="s">
        <v>14</v>
      </c>
      <c r="C54" s="4" t="s">
        <v>100</v>
      </c>
      <c r="D54" s="4" t="s">
        <v>222</v>
      </c>
      <c r="E54" s="5" t="str">
        <f>HYPERLINK("mailto:gleisi@senadora.leg.br","gleisi@senadora.leg.br")</f>
        <v>gleisi@senadora.leg.br</v>
      </c>
      <c r="F54" s="6" t="s">
        <v>223</v>
      </c>
      <c r="G54" s="7"/>
    </row>
    <row r="55" spans="1:7" ht="14.25">
      <c r="A55" s="3" t="s">
        <v>224</v>
      </c>
      <c r="B55" s="4" t="s">
        <v>31</v>
      </c>
      <c r="C55" s="4" t="s">
        <v>100</v>
      </c>
      <c r="D55" s="4" t="s">
        <v>225</v>
      </c>
      <c r="E55" s="5" t="str">
        <f>HYPERLINK("mailto:roberto.requiao@senador.leg.br","roberto.requiao@senador.leg.br")</f>
        <v>roberto.requiao@senador.leg.br</v>
      </c>
      <c r="F55" s="6" t="s">
        <v>226</v>
      </c>
      <c r="G55" s="6" t="s">
        <v>227</v>
      </c>
    </row>
    <row r="56" spans="1:7" ht="14.25">
      <c r="A56" s="3" t="s">
        <v>228</v>
      </c>
      <c r="B56" s="4" t="s">
        <v>14</v>
      </c>
      <c r="C56" s="4" t="s">
        <v>229</v>
      </c>
      <c r="D56" s="4" t="s">
        <v>230</v>
      </c>
      <c r="E56" s="5" t="str">
        <f>HYPERLINK("mailto:lindbergh.farias@senador.leg.br","lindbergh.farias@senador.leg.br")</f>
        <v>lindbergh.farias@senador.leg.br</v>
      </c>
      <c r="F56" s="8" t="s">
        <v>231</v>
      </c>
      <c r="G56" s="7"/>
    </row>
    <row r="57" spans="1:7" ht="14.25">
      <c r="A57" s="3" t="s">
        <v>232</v>
      </c>
      <c r="B57" s="4" t="s">
        <v>233</v>
      </c>
      <c r="C57" s="4" t="s">
        <v>229</v>
      </c>
      <c r="D57" s="4" t="s">
        <v>234</v>
      </c>
      <c r="E57" s="5" t="str">
        <f>HYPERLINK("mailto:marcelo.crivella@senador.leg.br","marcelo.crivella@senador.leg.br")</f>
        <v>marcelo.crivella@senador.leg.br</v>
      </c>
      <c r="F57" s="6" t="s">
        <v>235</v>
      </c>
      <c r="G57" s="6" t="s">
        <v>236</v>
      </c>
    </row>
    <row r="58" spans="1:7" ht="14.25">
      <c r="A58" s="3" t="s">
        <v>237</v>
      </c>
      <c r="B58" s="4" t="s">
        <v>52</v>
      </c>
      <c r="C58" s="4" t="s">
        <v>229</v>
      </c>
      <c r="D58" s="4" t="s">
        <v>238</v>
      </c>
      <c r="E58" s="5" t="str">
        <f>HYPERLINK("mailto:romario@senador.leg.br","romario@senador.leg.br")</f>
        <v>romario@senador.leg.br</v>
      </c>
      <c r="F58" s="6" t="s">
        <v>239</v>
      </c>
      <c r="G58" s="7"/>
    </row>
    <row r="59" spans="1:7" ht="14.25">
      <c r="A59" s="3" t="s">
        <v>240</v>
      </c>
      <c r="B59" s="4" t="s">
        <v>14</v>
      </c>
      <c r="C59" s="4" t="s">
        <v>241</v>
      </c>
      <c r="D59" s="4" t="s">
        <v>242</v>
      </c>
      <c r="E59" s="5" t="str">
        <f>HYPERLINK("mailto:fatima.bezerra@senadora.leg.br","fatima.bezerra@senadora.leg.br")</f>
        <v>fatima.bezerra@senadora.leg.br</v>
      </c>
      <c r="F59" s="6" t="s">
        <v>243</v>
      </c>
      <c r="G59" s="6" t="s">
        <v>244</v>
      </c>
    </row>
    <row r="60" spans="1:7" ht="14.25">
      <c r="A60" s="3" t="s">
        <v>245</v>
      </c>
      <c r="B60" s="4" t="s">
        <v>31</v>
      </c>
      <c r="C60" s="4" t="s">
        <v>241</v>
      </c>
      <c r="D60" s="4" t="s">
        <v>246</v>
      </c>
      <c r="E60" s="5" t="str">
        <f>HYPERLINK("mailto:garibaldi.alves@senador.leg.br","garibaldi.alves@senador.leg.br")</f>
        <v>garibaldi.alves@senador.leg.br</v>
      </c>
      <c r="F60" s="6" t="s">
        <v>247</v>
      </c>
      <c r="G60" s="7"/>
    </row>
    <row r="61" spans="1:7" ht="14.25">
      <c r="A61" s="3" t="s">
        <v>248</v>
      </c>
      <c r="B61" s="4" t="s">
        <v>47</v>
      </c>
      <c r="C61" s="4" t="s">
        <v>241</v>
      </c>
      <c r="D61" s="4" t="s">
        <v>249</v>
      </c>
      <c r="E61" s="5" t="str">
        <f>HYPERLINK("mailto:jose.agripino@senador.leg.br","jose.agripino@senador.leg.br")</f>
        <v>jose.agripino@senador.leg.br</v>
      </c>
      <c r="F61" s="6" t="s">
        <v>250</v>
      </c>
      <c r="G61" s="6" t="s">
        <v>251</v>
      </c>
    </row>
    <row r="62" spans="1:7" ht="14.25">
      <c r="A62" s="3" t="s">
        <v>252</v>
      </c>
      <c r="B62" s="4" t="s">
        <v>87</v>
      </c>
      <c r="C62" s="4" t="s">
        <v>253</v>
      </c>
      <c r="D62" s="4" t="s">
        <v>254</v>
      </c>
      <c r="E62" s="5" t="str">
        <f>HYPERLINK("mailto:acir@senador.leg.br","acir@senador.leg.br")</f>
        <v>acir@senador.leg.br</v>
      </c>
      <c r="F62" s="6" t="s">
        <v>255</v>
      </c>
      <c r="G62" s="6" t="s">
        <v>256</v>
      </c>
    </row>
    <row r="63" spans="1:7" ht="14.25">
      <c r="A63" s="3" t="s">
        <v>257</v>
      </c>
      <c r="B63" s="4" t="s">
        <v>8</v>
      </c>
      <c r="C63" s="4" t="s">
        <v>253</v>
      </c>
      <c r="D63" s="4" t="s">
        <v>258</v>
      </c>
      <c r="E63" s="5" t="str">
        <f>HYPERLINK("mailto:ivo.cassol@senador.leg.br","ivo.cassol@senador.leg.br")</f>
        <v>ivo.cassol@senador.leg.br</v>
      </c>
      <c r="F63" s="7"/>
      <c r="G63" s="7"/>
    </row>
    <row r="64" spans="1:7" ht="14.25">
      <c r="A64" s="3" t="s">
        <v>259</v>
      </c>
      <c r="B64" s="4" t="s">
        <v>31</v>
      </c>
      <c r="C64" s="4" t="s">
        <v>253</v>
      </c>
      <c r="D64" s="4" t="s">
        <v>260</v>
      </c>
      <c r="E64" s="5" t="str">
        <f>HYPERLINK("mailto:valdir.raupp@senador.leg.br","valdir.raupp@senador.leg.br")</f>
        <v>valdir.raupp@senador.leg.br</v>
      </c>
      <c r="F64" s="6" t="s">
        <v>261</v>
      </c>
      <c r="G64" s="7"/>
    </row>
    <row r="65" spans="1:7" ht="14.25">
      <c r="A65" s="3" t="s">
        <v>262</v>
      </c>
      <c r="B65" s="4" t="s">
        <v>14</v>
      </c>
      <c r="C65" s="4" t="s">
        <v>263</v>
      </c>
      <c r="D65" s="4" t="s">
        <v>264</v>
      </c>
      <c r="E65" s="5" t="str">
        <f>HYPERLINK("mailto:angela.portela@senadora.leg.br","angela.portela@senadora.leg.br")</f>
        <v>angela.portela@senadora.leg.br</v>
      </c>
      <c r="F65" s="6" t="s">
        <v>265</v>
      </c>
      <c r="G65" s="6" t="s">
        <v>266</v>
      </c>
    </row>
    <row r="66" spans="1:7" ht="14.25">
      <c r="A66" s="3" t="s">
        <v>267</v>
      </c>
      <c r="B66" s="4" t="s">
        <v>31</v>
      </c>
      <c r="C66" s="4" t="s">
        <v>263</v>
      </c>
      <c r="D66" s="4" t="s">
        <v>268</v>
      </c>
      <c r="E66" s="5" t="str">
        <f>HYPERLINK("mailto:romero.juca@senador.leg.br","romero.juca@senador.leg.br")</f>
        <v>romero.juca@senador.leg.br</v>
      </c>
      <c r="F66" s="6" t="s">
        <v>269</v>
      </c>
      <c r="G66" s="6" t="s">
        <v>270</v>
      </c>
    </row>
    <row r="67" spans="1:7" ht="14.25">
      <c r="A67" s="3" t="s">
        <v>271</v>
      </c>
      <c r="B67" s="4" t="s">
        <v>87</v>
      </c>
      <c r="C67" s="4" t="s">
        <v>263</v>
      </c>
      <c r="D67" s="4" t="s">
        <v>272</v>
      </c>
      <c r="E67" s="5" t="str">
        <f>HYPERLINK("mailto:telmariomota@senador.leg.br","telmariomota@senador.leg.br")</f>
        <v>telmariomota@senador.leg.br</v>
      </c>
      <c r="F67" s="6" t="s">
        <v>273</v>
      </c>
      <c r="G67" s="6" t="s">
        <v>274</v>
      </c>
    </row>
    <row r="68" spans="1:7" ht="14.25">
      <c r="A68" s="3" t="s">
        <v>275</v>
      </c>
      <c r="B68" s="4" t="s">
        <v>8</v>
      </c>
      <c r="C68" s="4" t="s">
        <v>276</v>
      </c>
      <c r="D68" s="4" t="s">
        <v>277</v>
      </c>
      <c r="E68" s="5" t="str">
        <f>HYPERLINK("mailto:ana.amelia@senadora.leg.br","ana.amelia@senadora.leg.br")</f>
        <v>ana.amelia@senadora.leg.br</v>
      </c>
      <c r="F68" s="6" t="s">
        <v>278</v>
      </c>
      <c r="G68" s="6" t="s">
        <v>279</v>
      </c>
    </row>
    <row r="69" spans="1:7" ht="14.25">
      <c r="A69" s="3" t="s">
        <v>280</v>
      </c>
      <c r="B69" s="4" t="s">
        <v>87</v>
      </c>
      <c r="C69" s="4" t="s">
        <v>276</v>
      </c>
      <c r="D69" s="4" t="s">
        <v>281</v>
      </c>
      <c r="E69" s="5" t="str">
        <f>HYPERLINK("mailto:lasier.martins@senador.leg.br","lasier.martins@senador.leg.br")</f>
        <v>lasier.martins@senador.leg.br</v>
      </c>
      <c r="F69" s="6" t="s">
        <v>282</v>
      </c>
      <c r="G69" s="7"/>
    </row>
    <row r="70" spans="1:7" ht="14.25">
      <c r="A70" s="3" t="s">
        <v>283</v>
      </c>
      <c r="B70" s="4" t="s">
        <v>14</v>
      </c>
      <c r="C70" s="4" t="s">
        <v>276</v>
      </c>
      <c r="D70" s="4" t="s">
        <v>284</v>
      </c>
      <c r="E70" s="5" t="str">
        <f>HYPERLINK("mailto:paulopaim@senador.leg.br","paulopaim@senador.leg.br")</f>
        <v>paulopaim@senador.leg.br</v>
      </c>
      <c r="F70" s="6" t="s">
        <v>285</v>
      </c>
      <c r="G70" s="6" t="s">
        <v>286</v>
      </c>
    </row>
    <row r="71" spans="1:7" ht="14.25">
      <c r="A71" s="3" t="s">
        <v>287</v>
      </c>
      <c r="B71" s="4" t="s">
        <v>82</v>
      </c>
      <c r="C71" s="4" t="s">
        <v>288</v>
      </c>
      <c r="D71" s="4" t="s">
        <v>289</v>
      </c>
      <c r="E71" s="5" t="str">
        <f>HYPERLINK("mailto:dalirio.beber@senador.leg.br","dalirio.beber@senador.leg.br")</f>
        <v>dalirio.beber@senador.leg.br</v>
      </c>
      <c r="F71" s="7"/>
      <c r="G71" s="7"/>
    </row>
    <row r="72" spans="1:7" ht="14.25">
      <c r="A72" s="3" t="s">
        <v>290</v>
      </c>
      <c r="B72" s="4" t="s">
        <v>31</v>
      </c>
      <c r="C72" s="4" t="s">
        <v>288</v>
      </c>
      <c r="D72" s="4" t="s">
        <v>291</v>
      </c>
      <c r="E72" s="5" t="str">
        <f>HYPERLINK("mailto:dario.berger@senador.leg.br","dario.berger@senador.leg.br")</f>
        <v>dario.berger@senador.leg.br</v>
      </c>
      <c r="F72" s="6" t="s">
        <v>292</v>
      </c>
      <c r="G72" s="7"/>
    </row>
    <row r="73" spans="1:7" ht="14.25">
      <c r="A73" s="3" t="s">
        <v>293</v>
      </c>
      <c r="B73" s="4" t="s">
        <v>82</v>
      </c>
      <c r="C73" s="4" t="s">
        <v>288</v>
      </c>
      <c r="D73" s="4" t="s">
        <v>294</v>
      </c>
      <c r="E73" s="5" t="str">
        <f>HYPERLINK("mailto:paulo.bauer@senador.leg.br","paulo.bauer@senador.leg.br")</f>
        <v>paulo.bauer@senador.leg.br</v>
      </c>
      <c r="F73" s="6" t="s">
        <v>295</v>
      </c>
      <c r="G73" s="6" t="s">
        <v>296</v>
      </c>
    </row>
    <row r="74" spans="1:7" ht="14.25">
      <c r="A74" s="3" t="s">
        <v>297</v>
      </c>
      <c r="B74" s="4" t="s">
        <v>52</v>
      </c>
      <c r="C74" s="4" t="s">
        <v>298</v>
      </c>
      <c r="D74" s="4" t="s">
        <v>299</v>
      </c>
      <c r="E74" s="5" t="str">
        <f>HYPERLINK("mailto:antoniocarlosvaladares@senador.leg.br","antoniocarlosvaladares@senador.leg.br")</f>
        <v>antoniocarlosvaladares@senador.leg.br</v>
      </c>
      <c r="F74" s="6" t="s">
        <v>300</v>
      </c>
      <c r="G74" s="6" t="s">
        <v>301</v>
      </c>
    </row>
    <row r="75" spans="1:7" ht="14.25">
      <c r="A75" s="3" t="s">
        <v>302</v>
      </c>
      <c r="B75" s="4" t="s">
        <v>303</v>
      </c>
      <c r="C75" s="4" t="s">
        <v>298</v>
      </c>
      <c r="D75" s="4" t="s">
        <v>304</v>
      </c>
      <c r="E75" s="5" t="str">
        <f>HYPERLINK("mailto:eduardo.amorim@senador.leg.br","eduardo.amorim@senador.leg.br")</f>
        <v>eduardo.amorim@senador.leg.br</v>
      </c>
      <c r="F75" s="6" t="s">
        <v>305</v>
      </c>
      <c r="G75" s="6" t="s">
        <v>306</v>
      </c>
    </row>
    <row r="76" spans="1:7" ht="14.25">
      <c r="A76" s="3" t="s">
        <v>307</v>
      </c>
      <c r="B76" s="4" t="s">
        <v>47</v>
      </c>
      <c r="C76" s="4" t="s">
        <v>298</v>
      </c>
      <c r="D76" s="4" t="s">
        <v>308</v>
      </c>
      <c r="E76" s="5" t="str">
        <f>HYPERLINK("mailto:maria.carmo.alves@senadora.leg.br","maria.carmo.alves@senadora.leg.br")</f>
        <v>maria.carmo.alves@senadora.leg.br</v>
      </c>
      <c r="F76" s="6" t="s">
        <v>309</v>
      </c>
      <c r="G76" s="7"/>
    </row>
    <row r="77" spans="1:7" ht="14.25">
      <c r="A77" s="3" t="s">
        <v>310</v>
      </c>
      <c r="B77" s="4" t="s">
        <v>82</v>
      </c>
      <c r="C77" s="4" t="s">
        <v>311</v>
      </c>
      <c r="D77" s="4" t="s">
        <v>312</v>
      </c>
      <c r="E77" s="5" t="str">
        <f>HYPERLINK("mailto:aloysionunes.ferreira@senador.leg.br","aloysionunes.ferreira@senador.leg.br")</f>
        <v>aloysionunes.ferreira@senador.leg.br</v>
      </c>
      <c r="F77" s="6" t="s">
        <v>313</v>
      </c>
      <c r="G77" s="6" t="s">
        <v>314</v>
      </c>
    </row>
    <row r="78" spans="1:7" ht="14.25">
      <c r="A78" s="3" t="s">
        <v>315</v>
      </c>
      <c r="B78" s="4" t="s">
        <v>82</v>
      </c>
      <c r="C78" s="4" t="s">
        <v>311</v>
      </c>
      <c r="D78" s="4" t="s">
        <v>316</v>
      </c>
      <c r="E78" s="5" t="str">
        <f>HYPERLINK("mailto:jose.serra@senador.leg.br","jose.serra@senador.leg.br")</f>
        <v>jose.serra@senador.leg.br</v>
      </c>
      <c r="F78" s="6" t="s">
        <v>317</v>
      </c>
      <c r="G78" s="6" t="s">
        <v>318</v>
      </c>
    </row>
    <row r="79" spans="1:7" ht="14.25">
      <c r="A79" s="3" t="s">
        <v>319</v>
      </c>
      <c r="B79" s="4" t="s">
        <v>320</v>
      </c>
      <c r="C79" s="4" t="s">
        <v>311</v>
      </c>
      <c r="D79" s="4" t="s">
        <v>321</v>
      </c>
      <c r="E79" s="5" t="str">
        <f>HYPERLINK("mailto:marta.suplicy@senadora.leg.br","marta.suplicy@senadora.leg.br")</f>
        <v>marta.suplicy@senadora.leg.br</v>
      </c>
      <c r="F79" s="6" t="s">
        <v>322</v>
      </c>
      <c r="G79" s="7"/>
    </row>
    <row r="80" spans="1:7" ht="14.25">
      <c r="A80" s="3" t="s">
        <v>323</v>
      </c>
      <c r="B80" s="4" t="s">
        <v>82</v>
      </c>
      <c r="C80" s="4" t="s">
        <v>324</v>
      </c>
      <c r="D80" s="4" t="s">
        <v>325</v>
      </c>
      <c r="E80" s="5" t="str">
        <f>HYPERLINK("mailto:ataides.oliveira@senador.leg.br","ataides.oliveira@senador.leg.br")</f>
        <v>ataides.oliveira@senador.leg.br</v>
      </c>
      <c r="F80" s="6" t="s">
        <v>326</v>
      </c>
      <c r="G80" s="6" t="s">
        <v>327</v>
      </c>
    </row>
    <row r="81" spans="1:7" ht="14.25">
      <c r="A81" s="3" t="s">
        <v>328</v>
      </c>
      <c r="B81" s="4" t="s">
        <v>14</v>
      </c>
      <c r="C81" s="4" t="s">
        <v>324</v>
      </c>
      <c r="D81" s="4" t="s">
        <v>329</v>
      </c>
      <c r="E81" s="5" t="str">
        <f>HYPERLINK("mailto:donizeti.nogueira@senador.leg.br","donizeti.nogueira@senador.leg.br")</f>
        <v>donizeti.nogueira@senador.leg.br</v>
      </c>
      <c r="F81" s="6" t="s">
        <v>330</v>
      </c>
      <c r="G81" s="7"/>
    </row>
    <row r="82" spans="1:7" ht="14.25">
      <c r="A82" s="3" t="s">
        <v>331</v>
      </c>
      <c r="B82" s="4" t="s">
        <v>100</v>
      </c>
      <c r="C82" s="4" t="s">
        <v>324</v>
      </c>
      <c r="D82" s="4" t="s">
        <v>332</v>
      </c>
      <c r="E82" s="5" t="str">
        <f>HYPERLINK("mailto:vicentinho.alves@senador.leg.br","vicentinho.alves@senador.leg.br")</f>
        <v>vicentinho.alves@senador.leg.br</v>
      </c>
      <c r="F82" s="6" t="s">
        <v>333</v>
      </c>
      <c r="G82" s="7"/>
    </row>
  </sheetData>
  <hyperlinks>
    <hyperlink ref="E2" r:id="rId1" display="mailto:gladson.cameli@senador.leg.br"/>
    <hyperlink ref="F2" r:id="rId2" display="https://www.facebook.com/GladsonCameli"/>
    <hyperlink ref="G2" r:id="rId3" display="http://www.gladsoncameli.com.br/"/>
    <hyperlink ref="E3" r:id="rId4" display="mailto:jorge.viana@senador.leg.br"/>
    <hyperlink ref="F3" r:id="rId5" display="https://www.facebook.com/senadorjorgeviana"/>
    <hyperlink ref="G3" r:id="rId6" display="http://www.jorgeviana.com.br/"/>
    <hyperlink ref="E4" r:id="rId7" display="mailto:sergio.petecao@senador.leg.br"/>
    <hyperlink ref="G4" r:id="rId8" display="http://www.petecao.com.br/"/>
    <hyperlink ref="E5" r:id="rId9" display="mailto:benedito.lira@senador.leg.br"/>
    <hyperlink ref="F5" r:id="rId10" display="https://www.facebook.com/BeneditodeLira"/>
    <hyperlink ref="E6" r:id="rId11" display="mailto:fernando.collor@senador.leg.br"/>
    <hyperlink ref="F6" r:id="rId12" display="https://www.facebook.com/colloralagoas"/>
    <hyperlink ref="E7" r:id="rId13" display="mailto:renan.calheiros@senador.leg.br"/>
    <hyperlink ref="G7" r:id="rId14" display="http://www.renancalheiros.com.br/"/>
    <hyperlink ref="E8" r:id="rId15" display="mailto:omar.aziz@senador.leg.br"/>
    <hyperlink ref="F8" r:id="rId16" display="https://www.facebook.com/OmarAzizPSD"/>
    <hyperlink ref="G8" r:id="rId17" display="http://www.adoteiomaraziz.blogspot.com/"/>
    <hyperlink ref="E9" r:id="rId18" display="mailto:sandrabraga@senadora.leg.br"/>
    <hyperlink ref="G9" r:id="rId19" display="http://www.senadorasandrabraga.com.br/"/>
    <hyperlink ref="E10" r:id="rId20" display="mailto:vanessa.grazziotin@senadora.leg.br"/>
    <hyperlink ref="G10" r:id="rId21" display="http://www.senadoravanessa.com.br/"/>
    <hyperlink ref="E11" r:id="rId22" display="mailto:davi.alcolumbre@senador.leg.br"/>
    <hyperlink ref="F11" r:id="rId23" display="https://www.facebook.com/davi.alcolumbre"/>
    <hyperlink ref="E12" r:id="rId24" display="mailto:joao.capiberibe@senador.leg.br"/>
    <hyperlink ref="F12" r:id="rId25" display="https://www.facebook.com/CapiSenador"/>
    <hyperlink ref="G12" r:id="rId26" display="http://www.capiberibe.net/"/>
    <hyperlink ref="E13" r:id="rId27" display="mailto:randolfe.rodrigues@senador.leg.br"/>
    <hyperlink ref="F13" r:id="rId28" display="https://www.facebook.com/randolferodrigues"/>
    <hyperlink ref="G13" r:id="rId29" display="http://www.blogdorandolfe.com.br/"/>
    <hyperlink ref="E14" r:id="rId30" display="mailto:lidice.mata@senadora.leg.br"/>
    <hyperlink ref="E15" r:id="rId31" display="mailto:otto.alencar@senador.leg.br"/>
    <hyperlink ref="F15" r:id="rId32" display="https://www.facebook.com/ottoalencaroficial"/>
    <hyperlink ref="G15" r:id="rId33" display="http://www.ottoalencar.com.br/"/>
    <hyperlink ref="E16" r:id="rId34" display="mailto:pinheiro@senador.leg.br"/>
    <hyperlink ref="F16" r:id="rId35" display="https://www.facebook.com/pinheiro.senador"/>
    <hyperlink ref="G16" r:id="rId36" display="http://www.walterpinheiro.com.br/"/>
    <hyperlink ref="E17" r:id="rId37" display="mailto:eunicio.oliveira@senador.leg.br"/>
    <hyperlink ref="G17" r:id="rId38" display="http://www.euniciooliveira.com.br/"/>
    <hyperlink ref="E18" r:id="rId39" display="mailto:jose.pimentel@senador.leg.br"/>
    <hyperlink ref="F18" r:id="rId40" display="https://www.facebook.com/JosePimentelPT"/>
    <hyperlink ref="G18" r:id="rId41" display="http://www.josepimentel.com.br/"/>
    <hyperlink ref="E19" r:id="rId42" display="mailto:tasso.jereissati@senador.leg.br"/>
    <hyperlink ref="F19" r:id="rId43" display="https://www.facebook.com/tassocomvoce"/>
    <hyperlink ref="G19" r:id="rId44" display="http://www.senadortasso.com.br/"/>
    <hyperlink ref="E20" r:id="rId45" display="mailto:cristovam.buarque@senador.leg.br"/>
    <hyperlink ref="F20" r:id="rId46" display="https://www.facebook.com/Cristovam.Buarque"/>
    <hyperlink ref="G20" r:id="rId47" display="http://www.cristovam.org.br/"/>
    <hyperlink ref="E21" r:id="rId48" display="mailto:heliojose@senador.leg.br"/>
    <hyperlink ref="F21" r:id="rId49" display="https://www.facebook.com/senadorheliojose"/>
    <hyperlink ref="G21" r:id="rId50" display="http://www.senadorheliojose.com.br/"/>
    <hyperlink ref="E22" r:id="rId51" display="mailto:reguffe@senador.leg.br"/>
    <hyperlink ref="F22" r:id="rId52" display="https://www.facebook.com/reguffeoficial"/>
    <hyperlink ref="E23" r:id="rId53" display="mailto:magno.malta@senador.leg.br"/>
    <hyperlink ref="F23" r:id="rId54" display="https://www.facebook.com/magnomalta"/>
    <hyperlink ref="G23" r:id="rId55" display="http://www.magnomalta.com/"/>
    <hyperlink ref="E24" r:id="rId56" display="mailto:ricardo.ferraco@senador.leg.br"/>
    <hyperlink ref="F24" r:id="rId57" display="https://www.facebook.com/RicardoFerraco"/>
    <hyperlink ref="G24" r:id="rId58" display="http://www.ricardoferraco.com/"/>
    <hyperlink ref="E25" r:id="rId59" display="mailto:rose.freitas@senadora.leg.br"/>
    <hyperlink ref="F25" r:id="rId60" display="https://pt-br.facebook.com/senadorarosedefreitas"/>
    <hyperlink ref="G25" r:id="rId61" display="http://www.senadorarosedefreitas.com/"/>
    <hyperlink ref="E26" r:id="rId62" display="mailto:lucia.vania@senadora.leg.br"/>
    <hyperlink ref="G26" r:id="rId63" display="http://www.luciavania.com.br/"/>
    <hyperlink ref="E27" r:id="rId64" display="mailto:ronaldo.caiado@senador.leg.br"/>
    <hyperlink ref="F27" r:id="rId65" display="https://www.facebook.com/ronaldocaiado25"/>
    <hyperlink ref="G27" r:id="rId66" display="http://www.ronaldocaiado.com.br/"/>
    <hyperlink ref="E28" r:id="rId67" display="mailto:wilder.morais@senador.leg.br"/>
    <hyperlink ref="F28" r:id="rId68" display="https://www.facebook.com/wildermorais"/>
    <hyperlink ref="G28" r:id="rId69" display="http://www.wildermorais.com.br/"/>
    <hyperlink ref="E29" r:id="rId70" display="mailto:edison.lobao@senador.leg.br"/>
    <hyperlink ref="F29" r:id="rId71" display="https://www.facebook.com/Edison-Lob%C3%A3o-136956529675376/timeline/"/>
    <hyperlink ref="G29" r:id="rId72" display="http://www.senadoredisonlobao.com.br/"/>
    <hyperlink ref="E30" r:id="rId73" display="mailto:joao.alberto.souza@senador.leg.br"/>
    <hyperlink ref="E31" r:id="rId74" display="mailto:robertorocha@senador.leg.br"/>
    <hyperlink ref="F31" r:id="rId75" display="https://www.facebook.com/robertorocha400"/>
    <hyperlink ref="E32" r:id="rId76" display="mailto:aecio.neves@senador.leg.br"/>
    <hyperlink ref="F32" r:id="rId77" display="https://www.facebook.com/AecioNevesOficial"/>
    <hyperlink ref="G32" r:id="rId78" display="http://www.aecioneves.com.br/"/>
    <hyperlink ref="E33" r:id="rId79" display="mailto:antonio.anastasia@senador.leg.br"/>
    <hyperlink ref="F33" r:id="rId80" display="https://www.facebook.com/AntonioAnastasiaOficial"/>
    <hyperlink ref="G33" r:id="rId81" display="http://www.antonioaugustoanastasia.com.br/"/>
    <hyperlink ref="E34" r:id="rId82" display="mailto:zeze.perrella@senador.leg.br"/>
    <hyperlink ref="F34" r:id="rId83" display="https://www.facebook.com/zezeperrella"/>
    <hyperlink ref="E35" r:id="rId84" display="mailto:delcidio.amaral@senador.leg.br"/>
    <hyperlink ref="F35" r:id="rId85" display="https://www.facebook.com/delcidio2014"/>
    <hyperlink ref="G35" r:id="rId86" display="http://www.delcidio.com.br/"/>
    <hyperlink ref="E36" r:id="rId87" display="mailto:simone.tebet@senadora.leg.br"/>
    <hyperlink ref="F36" r:id="rId88" display="https://www.facebook.com/simonetebet"/>
    <hyperlink ref="E37" r:id="rId89" display="mailto:waldemir.moka@senador.leg.br"/>
    <hyperlink ref="F37" r:id="rId90" display="https://www.facebook.com/SenadorWaldemirMOKA"/>
    <hyperlink ref="G37" r:id="rId91" display="http://www.senadormoka.com.br/"/>
    <hyperlink ref="E38" r:id="rId92" display="mailto:blairomaggi@senador.leg.br"/>
    <hyperlink ref="F38" r:id="rId93" display="https://www.facebook.com/BlairoMaggi.br"/>
    <hyperlink ref="G38" r:id="rId94" display="http://www.blairomaggi.com.br/"/>
    <hyperlink ref="E39" r:id="rId95" display="mailto:josemedeiros@senador.leg.br"/>
    <hyperlink ref="F39" r:id="rId96" display="https://www.facebook.com/senadorjosemedeiros"/>
    <hyperlink ref="E40" r:id="rId97" display="mailto:wellington.fagundes@senador.leg.br"/>
    <hyperlink ref="F40" r:id="rId98" display="https://www.facebook.com/wellington.fagundes.mt"/>
    <hyperlink ref="G40" r:id="rId99" display="http://www.wellingtonfagundes.com.br/"/>
    <hyperlink ref="E41" r:id="rId100" display="mailto:flexa.ribeiro@senador.leg.br"/>
    <hyperlink ref="F41" r:id="rId101" display="https://www.facebook.com/senadorflexaribeiro"/>
    <hyperlink ref="G41" r:id="rId102" display="http://www.senadorflexaribeiro.com.br/"/>
    <hyperlink ref="E42" r:id="rId103" display="mailto:jader.barbalho@senador.leg.br"/>
    <hyperlink ref="F42" r:id="rId104" display="https://www.facebook.com/JaderpeloPara"/>
    <hyperlink ref="E43" r:id="rId105" display="mailto:paulo.rocha@senador.leg.br"/>
    <hyperlink ref="F43" r:id="rId106" display="https://www.facebook.com/.../Paulo-Rocha"/>
    <hyperlink ref="E44" r:id="rId107" display="mailto:cassio.cunha.lima@senador.leg.br"/>
    <hyperlink ref="F44" r:id="rId108" display="https://www.facebook.com/cassiocunhalima"/>
    <hyperlink ref="G44" r:id="rId109" display="http://www.cassiocunhalima.com.br/"/>
    <hyperlink ref="E45" r:id="rId110" display="mailto:jose.maranhao@senador.leg.br"/>
    <hyperlink ref="F45" r:id="rId111" display="https://www.facebook.com/zemaranhao"/>
    <hyperlink ref="E46" r:id="rId112" display="mailto:raimundo.lira@senador.leg.br"/>
    <hyperlink ref="F46" r:id="rId113" display="https://www.facebook.com/SenadorRaimundoLira"/>
    <hyperlink ref="G46" r:id="rId114" display="http://www.raimundolira.com.br/"/>
    <hyperlink ref="E47" r:id="rId115" display="mailto:douglas.cintra@senador.leg.br"/>
    <hyperlink ref="F47" r:id="rId116" display="https://www.facebook.com/Douglas-Cintra-1504925279752130/timeline/"/>
    <hyperlink ref="E48" r:id="rId117" display="mailto:fernandobezerracoelho@senador.leg.br"/>
    <hyperlink ref="F48" r:id="rId118" display="https://www.facebook.com/fernando.bezerracoelho"/>
    <hyperlink ref="E49" r:id="rId119" display="mailto:humberto.costa@senador.leg.br"/>
    <hyperlink ref="F49" r:id="rId120" display="https://www.facebook.com/humbertocostapt"/>
    <hyperlink ref="G49" r:id="rId121" display="http://www.senadorhumberto.com.br/"/>
    <hyperlink ref="E50" r:id="rId122" display="mailto:ciro.nogueira@senador.leg.br"/>
    <hyperlink ref="F50" r:id="rId123" display="https://www.facebook.com/cironogueira"/>
    <hyperlink ref="G50" r:id="rId124" display="http://www.senadorciro.com.br/"/>
    <hyperlink ref="E51" r:id="rId125" display="mailto:elmano.ferrer@senador.leg.br"/>
    <hyperlink ref="F51" r:id="rId126" display="https://www.facebook.com/elmanoferreroficial"/>
    <hyperlink ref="E52" r:id="rId127" display="mailto:reginasousa@senadora.leg.br"/>
    <hyperlink ref="G52" r:id="rId128" display="http://www.reginasousa.com/"/>
    <hyperlink ref="E53" r:id="rId129" display="mailto:alvarodias@senador.leg.br"/>
    <hyperlink ref="F53" r:id="rId130" display="http://www.facebook.com.br/ad.alvarodias"/>
    <hyperlink ref="G53" r:id="rId131" display="http://www.alvarodias.com.br/"/>
    <hyperlink ref="E54" r:id="rId132" display="mailto:gleisi@senadora.leg.br"/>
    <hyperlink ref="F54" r:id="rId133" display="https://www.facebook.com/gleisi.hoffmann"/>
    <hyperlink ref="E55" r:id="rId134" display="mailto:roberto.requiao@senador.leg.br"/>
    <hyperlink ref="F55" r:id="rId135" display="https://www.facebook.com/robertorequiao"/>
    <hyperlink ref="G55" r:id="rId136" display="http://www.robertorequiao.com.br/"/>
    <hyperlink ref="E56" r:id="rId137" display="mailto:lindbergh.farias@senador.leg.br"/>
    <hyperlink ref="F56" r:id="rId138" display="https://www.facebook.com/lindbergh.farias"/>
    <hyperlink ref="E57" r:id="rId139" display="mailto:marcelo.crivella@senador.leg.br"/>
    <hyperlink ref="F57" r:id="rId140" display="https://www.facebook.com/marcelocrivella"/>
    <hyperlink ref="G57" r:id="rId141" display="http://www.marcelocrivella.com.br/"/>
    <hyperlink ref="E58" r:id="rId142" display="mailto:romario@senador.leg.br"/>
    <hyperlink ref="F58" r:id="rId143" display="https://www.facebook.com/romariodesouzafaria"/>
    <hyperlink ref="E59" r:id="rId144" display="mailto:fatima.bezerra@senadora.leg.br"/>
    <hyperlink ref="F59" r:id="rId145" display="https://www.facebook.com/FatimaBezerra13"/>
    <hyperlink ref="G59" r:id="rId146" display="http://www.portal.fatimabezerra.com.br/"/>
    <hyperlink ref="E60" r:id="rId147" display="mailto:garibaldi.alves@senador.leg.br"/>
    <hyperlink ref="F60" r:id="rId148" display="https://m.facebook.com/SenadorGaribaldiAlves"/>
    <hyperlink ref="E61" r:id="rId149" display="mailto:jose.agripino@senador.leg.br"/>
    <hyperlink ref="F61" r:id="rId150" display="https://www.facebook.com/joseagripinomaia"/>
    <hyperlink ref="G61" r:id="rId151" display="http://www.joseagripino.com.br/"/>
    <hyperlink ref="E62" r:id="rId152" display="mailto:acir@senador.leg.br"/>
    <hyperlink ref="F62" r:id="rId153" display="https://www.facebook.com/AcirGurgacz"/>
    <hyperlink ref="G62" r:id="rId154" display="http://www.acirgurgacz.com.br/"/>
    <hyperlink ref="E63" r:id="rId155" display="mailto:ivo.cassol@senador.leg.br"/>
    <hyperlink ref="E64" r:id="rId156" display="mailto:valdir.raupp@senador.leg.br"/>
    <hyperlink ref="F64" r:id="rId157" display="https://www.facebook.com/senadorrauppro"/>
    <hyperlink ref="E65" r:id="rId158" display="mailto:angela.portela@senadora.leg.br"/>
    <hyperlink ref="F65" r:id="rId159" display="https://www.facebook.com/angelaportela13"/>
    <hyperlink ref="G65" r:id="rId160" display="http://www.angelaportela.com.br/"/>
    <hyperlink ref="E66" r:id="rId161" display="mailto:romero.juca@senador.leg.br"/>
    <hyperlink ref="F66" r:id="rId162" display="https://www.facebook.com/senromerojuca"/>
    <hyperlink ref="G66" r:id="rId163" display="http://www.romerojuca.com.br/"/>
    <hyperlink ref="E67" r:id="rId164" display="mailto:telmariomota@senador.leg.br"/>
    <hyperlink ref="F67" r:id="rId165" display="https://www.facebook.com/telmariomotarr"/>
    <hyperlink ref="G67" r:id="rId166" display="http://www.telmariomota.com.br/"/>
    <hyperlink ref="E68" r:id="rId167" display="mailto:ana.amelia@senadora.leg.br"/>
    <hyperlink ref="F68" r:id="rId168" display="https://www.facebook.com/anaamelialm"/>
    <hyperlink ref="G68" r:id="rId169" display="http://www.anaamelialemos.com.br/"/>
    <hyperlink ref="E69" r:id="rId170" display="mailto:lasier.martins@senador.leg.br"/>
    <hyperlink ref="F69" r:id="rId171" display="https://www.facebook.com/LasierMartinsOficial"/>
    <hyperlink ref="E70" r:id="rId172" display="mailto:paulopaim@senador.leg.br"/>
    <hyperlink ref="F70" r:id="rId173" display="https://www.facebook.com/paulopaim"/>
    <hyperlink ref="G70" r:id="rId174" display="http://www.senadorpaim.com.br/"/>
    <hyperlink ref="E71" r:id="rId175" display="mailto:dalirio.beber@senador.leg.br"/>
    <hyperlink ref="E72" r:id="rId176" display="mailto:dario.berger@senador.leg.br"/>
    <hyperlink ref="F72" r:id="rId177" display="https://www.facebook.com/DarioEliasBerger"/>
    <hyperlink ref="E73" r:id="rId178" display="mailto:paulo.bauer@senador.leg.br"/>
    <hyperlink ref="F73" r:id="rId179" display="https://www.facebook.com/paulobauer"/>
    <hyperlink ref="G73" r:id="rId180" display="http://www.paulobauer.com.br/"/>
    <hyperlink ref="E74" r:id="rId181" display="mailto:antoniocarlosvaladares@senador.leg.br"/>
    <hyperlink ref="F74" r:id="rId182" display="https://www.facebook.com/ValadaresPSB"/>
    <hyperlink ref="G74" r:id="rId183" display="http://www.senadorvaladares.com.br/"/>
    <hyperlink ref="E75" r:id="rId184" display="mailto:eduardo.amorim@senador.leg.br"/>
    <hyperlink ref="F75" r:id="rId185" display="https://www.facebook.com/eduardoamorim20"/>
    <hyperlink ref="G75" r:id="rId186" display="http://www.eduardoamorimpsc.com.br/"/>
    <hyperlink ref="E76" r:id="rId187" display="mailto:maria.carmo.alves@senadora.leg.br"/>
    <hyperlink ref="F76" r:id="rId188" display="https://www.facebook.com/mariadocarmo251"/>
    <hyperlink ref="E77" r:id="rId189" display="mailto:aloysionunes.ferreira@senador.leg.br"/>
    <hyperlink ref="F77" r:id="rId190" display="https://www.facebook.com/aloysionunes"/>
    <hyperlink ref="G77" r:id="rId191" display="http://www.aloysionunes.com/"/>
    <hyperlink ref="E78" r:id="rId192" display="mailto:jose.serra@senador.leg.br"/>
    <hyperlink ref="F78" r:id="rId193" display="https://www.facebook.com/JoseSerraOficial"/>
    <hyperlink ref="G78" r:id="rId194" display="http://www.joseserra.com.br/"/>
    <hyperlink ref="E79" r:id="rId195" display="mailto:marta.suplicy@senadora.leg.br"/>
    <hyperlink ref="F79" r:id="rId196" display="https://www.facebook.com/MartaSenadora"/>
    <hyperlink ref="E80" r:id="rId197" display="mailto:ataides.oliveira@senador.leg.br"/>
    <hyperlink ref="F80" r:id="rId198" display="https://www.facebook.com/ataides.oliveira"/>
    <hyperlink ref="G80" r:id="rId199" display="http://www.senadorataides.blogspot.com/"/>
    <hyperlink ref="E81" r:id="rId200" display="mailto:donizeti.nogueira@senador.leg.br"/>
    <hyperlink ref="F81" r:id="rId201" display="https://www.facebook.com/donizetidopt"/>
    <hyperlink ref="E82" r:id="rId202" display="mailto:vicentinho.alves@senador.leg.br"/>
    <hyperlink ref="F82" r:id="rId203" display="https://www.facebook.com/vicentinhoalves"/>
    <hyperlink ref="F17" r:id="rId204" display="https://www.facebook.com/.../Eunício-Oliveira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4" r:id="rId2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Gabriela Maia</dc:creator>
  <cp:keywords/>
  <dc:description/>
  <cp:lastModifiedBy>281120140938</cp:lastModifiedBy>
  <cp:lastPrinted>2015-09-26T03:08:41Z</cp:lastPrinted>
  <dcterms:created xsi:type="dcterms:W3CDTF">2015-09-26T03:03:05Z</dcterms:created>
  <dcterms:modified xsi:type="dcterms:W3CDTF">2015-09-28T16:40:13Z</dcterms:modified>
  <cp:category/>
  <cp:version/>
  <cp:contentType/>
  <cp:contentStatus/>
</cp:coreProperties>
</file>